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rachelrosema/Library/Containers/net.whatsapp.WhatsApp/Data/tmp/documents/C6646789-B8AA-46BE-BBB1-4E4E6A1FAC41/"/>
    </mc:Choice>
  </mc:AlternateContent>
  <xr:revisionPtr revIDLastSave="0" documentId="13_ncr:1_{FAD648F6-9F82-5A47-B78B-483A46C6E828}" xr6:coauthVersionLast="47" xr6:coauthVersionMax="47" xr10:uidLastSave="{00000000-0000-0000-0000-000000000000}"/>
  <bookViews>
    <workbookView xWindow="420" yWindow="7200" windowWidth="30680" windowHeight="20180" xr2:uid="{00000000-000D-0000-FFFF-FFFF00000000}"/>
  </bookViews>
  <sheets>
    <sheet name="Anleitung" sheetId="1" r:id="rId1"/>
    <sheet name="1 Rahmen" sheetId="2" r:id="rId2"/>
    <sheet name="2 Wertschöpfung" sheetId="3" r:id="rId3"/>
    <sheet name="3 Ideen" sheetId="4" r:id="rId4"/>
    <sheet name="4 Priorisierung" sheetId="5" r:id="rId5"/>
    <sheet name="5 Maßnahmenplan" sheetId="6" r:id="rId6"/>
    <sheet name="Diagrammdaten" sheetId="7" state="hidden" r:id="rId7"/>
  </sheets>
  <definedNames>
    <definedName name="_xlnm.Print_Titles" localSheetId="2">'2 Wertschöpfung'!$6:$6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6" l="1"/>
  <c r="C41" i="6"/>
  <c r="C40" i="6"/>
  <c r="C39" i="6"/>
  <c r="C38" i="6"/>
  <c r="C37" i="6"/>
  <c r="C36" i="6"/>
  <c r="C35" i="6"/>
  <c r="W27" i="5"/>
  <c r="U2" i="7" s="1"/>
  <c r="V27" i="5"/>
  <c r="T2" i="7" s="1"/>
  <c r="U27" i="5"/>
  <c r="S2" i="7" s="1"/>
  <c r="T27" i="5"/>
  <c r="R2" i="7" s="1"/>
  <c r="S27" i="5"/>
  <c r="Q2" i="7" s="1"/>
  <c r="R27" i="5"/>
  <c r="P2" i="7" s="1"/>
  <c r="Q27" i="5"/>
  <c r="O2" i="7" s="1"/>
  <c r="P27" i="5"/>
  <c r="N2" i="7" s="1"/>
  <c r="O27" i="5"/>
  <c r="M2" i="7" s="1"/>
  <c r="N27" i="5"/>
  <c r="L2" i="7" s="1"/>
  <c r="M27" i="5"/>
  <c r="K2" i="7" s="1"/>
  <c r="L27" i="5"/>
  <c r="J2" i="7" s="1"/>
  <c r="K27" i="5"/>
  <c r="I2" i="7" s="1"/>
  <c r="J27" i="5"/>
  <c r="H2" i="7" s="1"/>
  <c r="I27" i="5"/>
  <c r="G2" i="7" s="1"/>
  <c r="H27" i="5"/>
  <c r="F2" i="7" s="1"/>
  <c r="G27" i="5"/>
  <c r="E2" i="7" s="1"/>
  <c r="F27" i="5"/>
  <c r="D2" i="7" s="1"/>
  <c r="E27" i="5"/>
  <c r="C2" i="7" s="1"/>
  <c r="D27" i="5"/>
  <c r="B2" i="7" s="1"/>
  <c r="W26" i="5"/>
  <c r="U3" i="7" s="1"/>
  <c r="V26" i="5"/>
  <c r="T3" i="7" s="1"/>
  <c r="U26" i="5"/>
  <c r="S3" i="7" s="1"/>
  <c r="T26" i="5"/>
  <c r="R3" i="7" s="1"/>
  <c r="S26" i="5"/>
  <c r="Q3" i="7" s="1"/>
  <c r="R26" i="5"/>
  <c r="P3" i="7" s="1"/>
  <c r="Q26" i="5"/>
  <c r="O3" i="7" s="1"/>
  <c r="P26" i="5"/>
  <c r="N3" i="7" s="1"/>
  <c r="O26" i="5"/>
  <c r="O28" i="5" s="1"/>
  <c r="N26" i="5"/>
  <c r="N28" i="5" s="1"/>
  <c r="M26" i="5"/>
  <c r="K3" i="7" s="1"/>
  <c r="L26" i="5"/>
  <c r="J3" i="7" s="1"/>
  <c r="K26" i="5"/>
  <c r="I3" i="7" s="1"/>
  <c r="J26" i="5"/>
  <c r="I26" i="5"/>
  <c r="G3" i="7" s="1"/>
  <c r="H26" i="5"/>
  <c r="F3" i="7" s="1"/>
  <c r="G26" i="5"/>
  <c r="E3" i="7" s="1"/>
  <c r="F26" i="5"/>
  <c r="D3" i="7" s="1"/>
  <c r="E26" i="5"/>
  <c r="D26" i="5"/>
  <c r="D38" i="4"/>
  <c r="J67" i="3"/>
  <c r="I67" i="3"/>
  <c r="H67" i="3"/>
  <c r="J66" i="3"/>
  <c r="H66" i="3"/>
  <c r="H64" i="3"/>
  <c r="J63" i="3"/>
  <c r="I63" i="3"/>
  <c r="I39" i="3"/>
  <c r="K25" i="3"/>
  <c r="K24" i="3"/>
  <c r="K23" i="3"/>
  <c r="I23" i="3"/>
  <c r="H23" i="3"/>
  <c r="K22" i="3"/>
  <c r="K21" i="3"/>
  <c r="I66" i="3" s="1"/>
  <c r="K20" i="3"/>
  <c r="I20" i="3"/>
  <c r="H20" i="3"/>
  <c r="K19" i="3"/>
  <c r="J65" i="3" s="1"/>
  <c r="K18" i="3"/>
  <c r="I65" i="3" s="1"/>
  <c r="K17" i="3"/>
  <c r="H65" i="3" s="1"/>
  <c r="I17" i="3"/>
  <c r="H17" i="3"/>
  <c r="K16" i="3"/>
  <c r="J64" i="3" s="1"/>
  <c r="K15" i="3"/>
  <c r="I64" i="3" s="1"/>
  <c r="K14" i="3"/>
  <c r="I14" i="3"/>
  <c r="H14" i="3"/>
  <c r="K13" i="3"/>
  <c r="K12" i="3"/>
  <c r="K11" i="3"/>
  <c r="H63" i="3" s="1"/>
  <c r="I11" i="3"/>
  <c r="H11" i="3"/>
  <c r="K10" i="3"/>
  <c r="J62" i="3" s="1"/>
  <c r="K9" i="3"/>
  <c r="I62" i="3" s="1"/>
  <c r="K8" i="3"/>
  <c r="H62" i="3" s="1"/>
  <c r="I8" i="3"/>
  <c r="H8" i="3"/>
  <c r="J28" i="5" l="1"/>
  <c r="E28" i="5"/>
  <c r="D28" i="5"/>
  <c r="F28" i="5"/>
  <c r="P28" i="5"/>
  <c r="B3" i="7"/>
  <c r="L3" i="7"/>
  <c r="G28" i="5"/>
  <c r="Q28" i="5"/>
  <c r="C3" i="7"/>
  <c r="M3" i="7"/>
  <c r="H28" i="5"/>
  <c r="R28" i="5"/>
  <c r="I28" i="5"/>
  <c r="S28" i="5"/>
  <c r="T28" i="5"/>
  <c r="K28" i="5"/>
  <c r="U28" i="5"/>
  <c r="L28" i="5"/>
  <c r="V28" i="5"/>
  <c r="H3" i="7"/>
  <c r="M28" i="5"/>
  <c r="W28" i="5"/>
  <c r="I34" i="5" l="1"/>
  <c r="C38" i="5"/>
  <c r="I38" i="5"/>
  <c r="C34" i="5"/>
</calcChain>
</file>

<file path=xl/sharedStrings.xml><?xml version="1.0" encoding="utf-8"?>
<sst xmlns="http://schemas.openxmlformats.org/spreadsheetml/2006/main" count="1096" uniqueCount="535">
  <si>
    <t>BEISPIEL  ·  ausgefülltes Muster der fiktiven Schoko GmbH  ·  nur zur Veranschaulichung – arbeiten Sie in der leeren Arbeitsmappe</t>
  </si>
  <si>
    <t>Reiter 2 · Wertschöpfungskette bewerten</t>
  </si>
  <si>
    <t>Gehört zu Schritt 2 im Playbook. Jede Frage mit JA, NEIN oder „nicht relevant“ beantworten. Nicht relevante Fragen werden aus der Bewertung herausgerechnet.</t>
  </si>
  <si>
    <t>1  Self-Check je Wertschöpfungsstufe</t>
  </si>
  <si>
    <t>2  Auswertung</t>
  </si>
  <si>
    <t>Wertschöpfungsstufe</t>
  </si>
  <si>
    <t>Dimension</t>
  </si>
  <si>
    <t>Frage</t>
  </si>
  <si>
    <t>Antwort</t>
  </si>
  <si>
    <t>Der Erfüllungsgrad zählt nur beantwortete Fragen. „nicht relevant“ und noch offene Fragen werden herausgerechnet.</t>
  </si>
  <si>
    <t>Anbau</t>
  </si>
  <si>
    <t>Ökologisch</t>
  </si>
  <si>
    <t>Nutzen Sie gezielt bodenschonende Anbaumethoden zum Erhalt des Humusgehalts?</t>
  </si>
  <si>
    <t>NEIN</t>
  </si>
  <si>
    <t>Beantwortet</t>
  </si>
  <si>
    <t>Erfüllungsgrad</t>
  </si>
  <si>
    <t>Setzen Sie vorwiegend auf organischen Dünger und minimieren den Einsatz synthetischer Pestizide?</t>
  </si>
  <si>
    <t>nicht relevant</t>
  </si>
  <si>
    <t>Ist Ihr Wassereinsatz bedarfsgerecht gesteuert (z.B. durch Präzisionsbewässerung oder Regenwassernutzung)?</t>
  </si>
  <si>
    <t>Sozial</t>
  </si>
  <si>
    <t>Zahlen Sie den Landwirten und Erntehelfern existenzsichernde Löhne (Living Income)?</t>
  </si>
  <si>
    <t>Ökonomisch</t>
  </si>
  <si>
    <t>Sind faire und sichere Arbeitsbedingungen auf den Feldern vertraglich abgesichert und auditiert?</t>
  </si>
  <si>
    <t>Rohstoffbeschaffung</t>
  </si>
  <si>
    <t>Werden lokale Gemeinschaften in den Anbauregionen durch Ihre Aktivitäten gefördert?</t>
  </si>
  <si>
    <t>JA</t>
  </si>
  <si>
    <t>Investieren Sie in klima- und schädlingsresistentes Saatgut, um Ernteausfälle zu vermeiden?</t>
  </si>
  <si>
    <t>Haben Sie Maßnahmen zur Diversifizierung getroffen, um Ihre Resilienz gegenüber Extremwetter zu stärken?</t>
  </si>
  <si>
    <t>Produktion</t>
  </si>
  <si>
    <t>Sind Ihre Anbaubetriebe wirtschaftlich unabhängig und durch langfristige Verträge abgesichert?</t>
  </si>
  <si>
    <t>Stammen Ihre kritischen Rohstoffe ausnahmslos aus nachvollziehbar zertifizierten, nachhaltigen Quellen?</t>
  </si>
  <si>
    <t>Bevorzugen Sie regionale Lieferanten, um lange Transportwege und hohe Emissionen zu vermeiden?</t>
  </si>
  <si>
    <t>Verpackung</t>
  </si>
  <si>
    <t>Prüfen Sie aktiv den Verzicht auf Rohstoffe, die zur Entwaldung oder zum Biodiversitätsverlust beitragen?</t>
  </si>
  <si>
    <t>Sind Ihre Lieferketten zu 100 % transparent und rückverfolgbar bis zum Ursprungsbetrieb?</t>
  </si>
  <si>
    <t>Führen Sie bei Ihren Lieferanten regelmäßige Audits zu Menschenrechts- und Arbeitsstandards durch?</t>
  </si>
  <si>
    <t>Distribution</t>
  </si>
  <si>
    <t>Bieten Sie Ihren Lieferanten Abnahmegarantien und Vorfinanzierungen an (z.B. nach Fair-Trade-Prinzipien)?</t>
  </si>
  <si>
    <t>Pflegen Sie langfristige, partnerschaftliche Lieferantenbeziehungen statt rein kurzfristiger Preisverhandlungen?</t>
  </si>
  <si>
    <t>Arbeiten Sie aktiv an der Substitution kritischer Rohstoffe zur Erhöhung Ihrer Versorgungssicherheit?</t>
  </si>
  <si>
    <t>Abfall</t>
  </si>
  <si>
    <t>Verringern Sie Ihre Abhängigkeit von Importen durch den gezielten Aufbau lokaler Bezugsquellen?</t>
  </si>
  <si>
    <t>Nutzen Sie zur Energiegewinnung für Ihre Produktionsprozesse überwiegend erneuerbare Energien?</t>
  </si>
  <si>
    <t>Messen, überwachen und reduzieren Sie systematisch Ihren Wasser- und Ressourcenverbrauch in der Produktion?</t>
  </si>
  <si>
    <t>unter 34 % = Hotspot, dringender Handlungsbedarf</t>
  </si>
  <si>
    <t>Wurden Maßnahmen implementiert, um die Abwasserverschmutzung durch Reinigungsmittel drastisch zu reduzieren?</t>
  </si>
  <si>
    <t>34–66 % = beobachten, Verbesserung möglich</t>
  </si>
  <si>
    <t>Gewährleisten Sie höchste Arbeitssicherheitsstandards und ergonomische Arbeitsplätze in den Produktionsstätten?</t>
  </si>
  <si>
    <t>ab 67 % = unkritisch, bereits gut aufgestellt</t>
  </si>
  <si>
    <t>Bieten Sie Ihren Produktionsmitarbeitenden regelmäßige Weiterbildungen und Aufstiegsmöglichkeiten an?</t>
  </si>
  <si>
    <t>Werden Lärm-, Geruchs- und Schadstoffbelastungen für Mitarbeitende und Anwohner systematisch minimiert?</t>
  </si>
  <si>
    <t>3  Hotspots markieren</t>
  </si>
  <si>
    <t>Erfassen Sie systematisch die Energiekosten pro produzierter Einheit und leiten Optimierungen ab?</t>
  </si>
  <si>
    <t>Nur die 2–3 Stufen mit dem größten Handlungsbedarf weiterverfolgen. Diese gehen in Reiter 3.</t>
  </si>
  <si>
    <t>Investieren Sie kontinuierlich in energieeffiziente Produktionsstätten und moderne Anlagentechnik?</t>
  </si>
  <si>
    <t>Hotspot?</t>
  </si>
  <si>
    <t>Begründung / Beobachtung</t>
  </si>
  <si>
    <t>Bewerten und minimieren Sie das finanzielle Risiko von Produktionsausfällen durch vorausschauende Wartung?</t>
  </si>
  <si>
    <t>nein</t>
  </si>
  <si>
    <t>Rot, aber nur mittelbar steuerbar – wir betreiben keinen eigenen Anbau. Wird über die Lieferantenauswahl in der Rohstoffbeschaffung mitbehandelt.</t>
  </si>
  <si>
    <t>Besteht ein überwiegender Teil Ihrer Verpackungen aus biogenen oder recycelten Rohstoffen statt neuem Plastik?</t>
  </si>
  <si>
    <t>JA – Hotspot</t>
  </si>
  <si>
    <t>Herkunft nur auf Länderebene bekannt, für die EUDR zu wenig. Zertifizierungslücken bei Kakao und Haselnuss.</t>
  </si>
  <si>
    <t>Verzichten Sie vollständig auf schwer recycelbare Verbundmaterialien, um eine sortenreine Trennung zu ermöglichen?</t>
  </si>
  <si>
    <t>Conchen und Röstanlage verbrauchen fast die Hälfte des Werkstroms. Größter Hebel bei Energie und Kosten.</t>
  </si>
  <si>
    <t>Sind Ihre Verpackungen hinsichtlich des Materialeinsatzes auf das absolute Minimum reduziert (z.B. FiberWise)?</t>
  </si>
  <si>
    <t>Nussfein-Schachtel aus Karton, Kunststoffeinleger und Alufolie – nicht sortenrein trennbar, PPWR steht an.</t>
  </si>
  <si>
    <t>Stellen Sie sicher, dass die Verpackungsmaterialien keine schädlichen Chemikalien enthalten (Produktsicherheit)?</t>
  </si>
  <si>
    <t>Touren bereits gebündelt, Strecke zum Zentrallager mit Backbetrieb geteilt.</t>
  </si>
  <si>
    <t>Kommunizieren Sie auf der Verpackung transparent und leicht verständlich zur korrekten Entsorgung?</t>
  </si>
  <si>
    <t>Bruch geht sortenrein zurück in die Grundmasse, Kakaoschalen an regionale Brauerei.</t>
  </si>
  <si>
    <t>Sind die Verpackungen ergonomisch und sicher für die Handhabung in der Produktion und durch den Kunden?</t>
  </si>
  <si>
    <t>Ausgewählte Hotspots:</t>
  </si>
  <si>
    <t>Nutzen Sie Kosteneinsparungen durch Materialreduktion (Weglassen von unnötiger Verpackung)?</t>
  </si>
  <si>
    <t>Erstellen Sie bei der Auswahl von neuen Verpackungen regelmäßig eine Ökobilanz zur Bewertung von Folgekosten?</t>
  </si>
  <si>
    <t>Sind Ihre Verpackungslösungen zukunftssicher im Hinblick auf kommende regulatorische Änderungen (z.B. PPWR)?</t>
  </si>
  <si>
    <t>Nutzen Sie energieeffiziente Technik, multimodale Transporte oder erneuerbare Energien für Ihre Kühlketten?</t>
  </si>
  <si>
    <t>Nutzen Sie KI-gestützte Routenoptimierung und dezentrale Lager, um Transportwege und Emissionen zu senken?</t>
  </si>
  <si>
    <t>Erfassen Sie kontinuierlich den CO2-Fußabdruck pro Lieferung, um Emissions-Hotspots zu identifizieren?</t>
  </si>
  <si>
    <t>Gewährleisten Sie faire Arbeitszeiten und gute Arbeitsbedingungen für die Fahrer in Ihrer Transportkette?</t>
  </si>
  <si>
    <t>Vermeiden Sie gezielt Tourenplanungen, die zu extremer Verkehrsbelastung oder Lärm in Wohngebieten führen?</t>
  </si>
  <si>
    <t>Spenden Sie Überschüsse und nicht verkaufbare, aber genießbare Ware systematisch an soziale Einrichtungen?</t>
  </si>
  <si>
    <t>Wenden Sie in der Logistik Prinzipien wie FEFO (First Expired, First Out) an, um Warenverderb zu minimieren?</t>
  </si>
  <si>
    <t>Ist Ihre Distributionsstruktur resilient gegenüber Störungen (z.B. CO2-Preise, Lieferengpässe) aufgestellt?</t>
  </si>
  <si>
    <t>Tracken und optimieren Sie systematisch Ihre Liefer-, Lager- und Retourenkosten?</t>
  </si>
  <si>
    <t>Verhindern Sie konsequent, dass signifikante Mengen an Produktionsabfällen auf Deponien landen?</t>
  </si>
  <si>
    <t>Haben Sie ein systematisches Monitoring für Lebensmittelverluste über die gesamte Wertschöpfungskette etabliert?</t>
  </si>
  <si>
    <t>Nutzen Sie Prinzipien der Waste-to-Value-Verwertung (z.B. Nebenströme als wertvolle Ressource)?</t>
  </si>
  <si>
    <t>Werden Mitarbeitende aktiv geschult und sensibilisiert, um Lebensmittelverschwendung im Alltag zu vermeiden?</t>
  </si>
  <si>
    <t>Integrieren Sie lokale Gemeinschaften in Ihre Konzepte zur Abfallvermeidung (z.B. Upcycling-Initiativen)?</t>
  </si>
  <si>
    <t>Gewährleisten Sie bei der Abfallentsorgung höchste Gesundheits-, Hygiene- und Sicherheitsstandards?</t>
  </si>
  <si>
    <t>Haben Sie für Nebenprodukte und Reststoffe profitable Verwertungswege erschlossen (z.B. Insektenmehl)?</t>
  </si>
  <si>
    <t>Werden Lebensmittelverluste systematisch monetär bewertet, um die finanziellen Auswirkungen sichtbar zu machen?</t>
  </si>
  <si>
    <t>Kalkulieren Sie Einsparpotenziale durch reduzierte Entsorgungskosten und investieren diese in Innovationen?</t>
  </si>
  <si>
    <t>Diagrammdaten (bitte nicht ändern)</t>
  </si>
  <si>
    <t>Stufe</t>
  </si>
  <si>
    <t>Arbeitsmappe zum Playbook · Nachhaltigkeit für Lebensmittelproduzenten</t>
  </si>
  <si>
    <t>Diese Datei ist die Anlage „Arbeitsmappe“ zum Playbook. Sie begleitet Ihren Workshop Schritt für Schritt und hält alle Ergebnisse an einem Ort fest.</t>
  </si>
  <si>
    <t>So arbeiten Sie mit dieser Datei</t>
  </si>
  <si>
    <t>1</t>
  </si>
  <si>
    <t>Playbook lesen</t>
  </si>
  <si>
    <t>Lesen Sie im Playbook den Abschnitt zum jeweiligen Schritt. Dort steht das Warum und Wie.</t>
  </si>
  <si>
    <t>2</t>
  </si>
  <si>
    <t>Reiter unten auswählen</t>
  </si>
  <si>
    <t>Wechseln Sie zum passenden Reiter am unteren Rand. Reiter „1 Rahmen“ gehört zu Schritt 1 des Playbooks, „2 Wertschöpfung“ zu Schritt 2 und so weiter.</t>
  </si>
  <si>
    <t>3</t>
  </si>
  <si>
    <t>Nur die gelben Felder ausfüllen</t>
  </si>
  <si>
    <t>Alle Eingaben gehören in die gelb hinterlegten Felder. Alles andere ist Erklärung oder rechnet automatisch.</t>
  </si>
  <si>
    <t>4</t>
  </si>
  <si>
    <t>Von oben nach unten arbeiten</t>
  </si>
  <si>
    <t>Jeder Reiter ist in nummerierte Abschnitte gegliedert und folgt der Reihenfolge im Playbook.</t>
  </si>
  <si>
    <t>5</t>
  </si>
  <si>
    <t>Ergebnis mitnehmen</t>
  </si>
  <si>
    <t>Am Ende jedes Reiters steht, was vorliegen muss, bevor Sie zum nächsten Schritt weitergehen.</t>
  </si>
  <si>
    <t>Was die Farben bedeuten</t>
  </si>
  <si>
    <t>Gelb = Ihr Eingabefeld</t>
  </si>
  <si>
    <t>Nur hier tragen Sie etwas ein. Manche Felder sind Auswahllisten: steht dort „Bitte auswählen“, klicken Sie die Zelle an und wählen aus dem Pfeil-Menü.</t>
  </si>
  <si>
    <t>Grau = Tabellenkopf</t>
  </si>
  <si>
    <t>Erklärt, was in die Spalte gehört. Bitte nicht überschreiben.</t>
  </si>
  <si>
    <t>Weiß mit Rahmen = Ergebnis</t>
  </si>
  <si>
    <t>Wird automatisch berechnet. Bitte nicht überschreiben, sonst geht die Formel verloren.</t>
  </si>
  <si>
    <t>Ampel grün / gelb / rot</t>
  </si>
  <si>
    <t>Zeigt in Schritt 2 auf einen Blick, wo Handlungsbedarf besteht, und in Schritt 4, in welchen Quadranten eine Idee fällt.</t>
  </si>
  <si>
    <t>Die fünf Reiter im Überblick</t>
  </si>
  <si>
    <t>Reiter</t>
  </si>
  <si>
    <t>Was Sie dort tun</t>
  </si>
  <si>
    <t>Ergebnis am Ende</t>
  </si>
  <si>
    <t>Zeitbedarf</t>
  </si>
  <si>
    <t>1 Rahmen</t>
  </si>
  <si>
    <t>Leitfrage festlegen, Team benennen, Termin setzen, Datenmappe vorbereiten</t>
  </si>
  <si>
    <t>Leitfrage, Team mit Moderation, Termin, Datenmappe</t>
  </si>
  <si>
    <t>ca. 1 Arbeitstag</t>
  </si>
  <si>
    <t>2 Wertschöpfung</t>
  </si>
  <si>
    <t>Self-Check je Wertschöpfungsstufe beantworten und Hotspots markieren</t>
  </si>
  <si>
    <t>Bewertung mit 2–3 markierten Hotspots</t>
  </si>
  <si>
    <t>2–3 Std. im Workshop</t>
  </si>
  <si>
    <t>3 Ideen</t>
  </si>
  <si>
    <t>Für die Hotspots Ideen sammeln, clustern und beschreiben</t>
  </si>
  <si>
    <t>10–20 klar beschriebene Ideen</t>
  </si>
  <si>
    <t>1–2 Std. im Workshop</t>
  </si>
  <si>
    <t>4 Priorisierung</t>
  </si>
  <si>
    <t>Jede Idee mit 16 Ja/Nein-Fragen bewerten</t>
  </si>
  <si>
    <t>Ideen eingeordnet in die vier Quadranten</t>
  </si>
  <si>
    <t>5 Maßnahmenplan</t>
  </si>
  <si>
    <t>3–5 Quick Wins und 1–2 Große Würfe SMART ausplanen</t>
  </si>
  <si>
    <t>Verbindlicher Maßnahmenplan</t>
  </si>
  <si>
    <t>1–2 Std. im Nachgang</t>
  </si>
  <si>
    <t>Gut zu wissen</t>
  </si>
  <si>
    <t>•</t>
  </si>
  <si>
    <t>Lieber einen eng gefassten Bereich vollständig analysieren als das ganze Unternehmen oberflächlich.</t>
  </si>
  <si>
    <t>Fehlende Daten sind normal. Tragen Sie eine dokumentierte Annahme ein, statt das Feld leer zu lassen.</t>
  </si>
  <si>
    <t>Eine Ökobilanz nach ISO-Norm ist in dieser Phase nicht nötig – belastbare Schätzungen genügen.</t>
  </si>
  <si>
    <t>Nach Schritt 2 werden bewusst nur 2–3 Hotspots weiterverfolgt. Der Rest bleibt außen vor.</t>
  </si>
  <si>
    <t>Jede Maßnahme braucht eine namentlich benannte verantwortliche Person, sonst passiert nichts.</t>
  </si>
  <si>
    <t>Die Datei können Sie jederzeit speichern und den Workshop später fortsetzen.</t>
  </si>
  <si>
    <t>Playbook und weiteres Material:</t>
  </si>
  <si>
    <t>https://www.food-management.online/playbookproduktion</t>
  </si>
  <si>
    <t>Unternehmen</t>
  </si>
  <si>
    <t>Schoko GmbH, Pralinen- und Schokoladenmanufaktur (130 Mitarbeitende, 21 Mio. € Umsatz)</t>
  </si>
  <si>
    <t>Workshop-Datum</t>
  </si>
  <si>
    <t>24.09.2026</t>
  </si>
  <si>
    <t>Moderation</t>
  </si>
  <si>
    <t>Frida Feinherz, Produktionsleitung</t>
  </si>
  <si>
    <t>Reiter 1 · Workshop-Rahmen festlegen</t>
  </si>
  <si>
    <t>Gehört zu Schritt 1 im Playbook. Umfang klären, Team benennen, Termin setzen, Daten zusammentragen. Nur die gelben Felder ausfüllen.</t>
  </si>
  <si>
    <t>1  Leitfrage festlegen</t>
  </si>
  <si>
    <t>Wird das gesamte Unternehmen, eine einzelne Wertschöpfungsstufe oder eine Produktgruppe betrachtet? Die Leitfrage ist der Maßstab für alle folgenden Schritte.</t>
  </si>
  <si>
    <t>Unsere Leitfrage</t>
  </si>
  <si>
    <t>Wie senken wir bis Ende 2027 die Umweltwirkung und die Lieferkettenrisiken unserer Nussfein-Linie spürbar, ohne Rezeptur und Produktqualität zu verändern?</t>
  </si>
  <si>
    <t>Betrachtungsbereich</t>
  </si>
  <si>
    <t>Produktgruppe</t>
  </si>
  <si>
    <t>2  Team zusammenstellen</t>
  </si>
  <si>
    <t>3–5 Personen im Kernteam, größere Workshops mit bis zu 20 Teilnehmenden. Einkauf und Beschaffung, Produktion und Betriebstechnik, Qualitätsmanagement sowie Marketing einbeziehen, um Silodenken zu vermeiden.</t>
  </si>
  <si>
    <t>Name</t>
  </si>
  <si>
    <t>Abteilung / Funktion</t>
  </si>
  <si>
    <t>Rolle im Workshop</t>
  </si>
  <si>
    <t>Bringt welche Daten mit?</t>
  </si>
  <si>
    <t>E-Mail</t>
  </si>
  <si>
    <t>Zusage</t>
  </si>
  <si>
    <t>Frida Feinherz</t>
  </si>
  <si>
    <t>Produktionsleitung</t>
  </si>
  <si>
    <t>Strom- und Wasserverbräuche je Anlage</t>
  </si>
  <si>
    <t>f.feinherz@schoko-gmbh.de</t>
  </si>
  <si>
    <t>zugesagt</t>
  </si>
  <si>
    <t>Markus Alt</t>
  </si>
  <si>
    <t>Einkauf &amp; Beschaffung</t>
  </si>
  <si>
    <t>Kernteam</t>
  </si>
  <si>
    <t>Lieferantenliste, Herkünfte Kakao und Haselnuss</t>
  </si>
  <si>
    <t>m.alt@schoko-gmbh.de</t>
  </si>
  <si>
    <t>Dr. Ina Bergmann</t>
  </si>
  <si>
    <t>Qualitätsmanagement</t>
  </si>
  <si>
    <t>Rezepturen, Haltbarkeits- und Bruchdaten</t>
  </si>
  <si>
    <t>i.bergmann@schoko-gmbh.de</t>
  </si>
  <si>
    <t>Tobias Krause</t>
  </si>
  <si>
    <t>Betriebstechnik</t>
  </si>
  <si>
    <t>Zählerwerte Conchen und Röstanlage, Wartungsplan</t>
  </si>
  <si>
    <t>t.krause@schoko-gmbh.de</t>
  </si>
  <si>
    <t>Sarah Lindqvist</t>
  </si>
  <si>
    <t>Marketing &amp; Vertrieb</t>
  </si>
  <si>
    <t>Anforderungen des Handels, PPWR-Vorgaben</t>
  </si>
  <si>
    <t>s.lindqvist@schoko-gmbh.de</t>
  </si>
  <si>
    <t>Peter Nowak</t>
  </si>
  <si>
    <t>Geschäftsführung</t>
  </si>
  <si>
    <t>Entscheider</t>
  </si>
  <si>
    <t>Budgetrahmen 2027</t>
  </si>
  <si>
    <t>p.nowak@schoko-gmbh.de</t>
  </si>
  <si>
    <t>Lena Schuster</t>
  </si>
  <si>
    <t>Produktion, 3. Lehrjahr</t>
  </si>
  <si>
    <t>Protokoll</t>
  </si>
  <si>
    <t>–</t>
  </si>
  <si>
    <t>l.schuster@schoko-gmbh.de</t>
  </si>
  <si>
    <t>Bitte auswählen</t>
  </si>
  <si>
    <t>3  Moderation und Termin</t>
  </si>
  <si>
    <t>Moderation (Name)</t>
  </si>
  <si>
    <t>Keine zertifizierte Ausbildung nötig – Einarbeitung in das Playbook genügt.</t>
  </si>
  <si>
    <t>Termin Workshop</t>
  </si>
  <si>
    <t>Do, 24.09.2026, 9:00–16:00 Uhr</t>
  </si>
  <si>
    <t>4–8 Stunden für die erste vollständige Analyse.</t>
  </si>
  <si>
    <t>Ort / Raum</t>
  </si>
  <si>
    <t>Schulungsraum Werk 1 (Canvas an der Stirnwand)</t>
  </si>
  <si>
    <t>Platz für die Wertschöpfungskette an der Wand und Haftnotizen einplanen.</t>
  </si>
  <si>
    <t>Vorbereitung bis</t>
  </si>
  <si>
    <t>18.09.2026</t>
  </si>
  <si>
    <t>Rund 1 Arbeitstag für die Datensammlung einplanen.</t>
  </si>
  <si>
    <t>4  Datenmappe vorbereiten</t>
  </si>
  <si>
    <t>Fehlende Werte als dokumentierte Annahme notieren – Lücken blockieren den Workshop sonst.</t>
  </si>
  <si>
    <t>Benötigte Unterlage</t>
  </si>
  <si>
    <t>Wozu wird sie gebraucht?</t>
  </si>
  <si>
    <t>Verantwortlich</t>
  </si>
  <si>
    <t>Bemerkungen</t>
  </si>
  <si>
    <t>Mengengerüst Rohstoffe</t>
  </si>
  <si>
    <t>Einsatzmengen je Rohstoff und Jahr</t>
  </si>
  <si>
    <t>Liegt vor – Einkaufsauswertung 2025</t>
  </si>
  <si>
    <t>Energieverbrauch</t>
  </si>
  <si>
    <t>Strom, Gas, Wärme je Anlage oder Bereich</t>
  </si>
  <si>
    <t>Liegt vor – Zählerexport je Anlage; Conchen und Röstanlage getrennt erfasst</t>
  </si>
  <si>
    <t>Wasserverbrauch</t>
  </si>
  <si>
    <t>Frischwasser und Abwasser</t>
  </si>
  <si>
    <t>Liegt vor – Abrechnung Stadtwerke 2025</t>
  </si>
  <si>
    <t>Abfall- und Reststoffmengen</t>
  </si>
  <si>
    <t>Produktionsabfälle, Ausschuss, Nebenströme</t>
  </si>
  <si>
    <t>Liegt vor – 18 t Bruchschokolade aus Sortenwechsel und Tafelanlage</t>
  </si>
  <si>
    <t>Produkt- und Rezepturdaten</t>
  </si>
  <si>
    <t>Zusammensetzung der betrachteten Produkte</t>
  </si>
  <si>
    <t>Liegt vor – Rezepturdatenbank Nussfein</t>
  </si>
  <si>
    <t>Lieferantenliste</t>
  </si>
  <si>
    <t>Herkunft und Zertifizierung der Rohstoffe</t>
  </si>
  <si>
    <t>In Arbeit – Geodaten für rund 30 % der Kakaomenge fehlen noch. Annahme: Herkunft entspricht der bekannten Kooperative</t>
  </si>
  <si>
    <t>Verpackungsspezifikationen</t>
  </si>
  <si>
    <t>Materialien, Gewichte, Recyclingfähigkeit</t>
  </si>
  <si>
    <t>Liegt vor – Spezifikation Nussfein-Schachtel (Karton, Kunststoffeinleger, Alufolie)</t>
  </si>
  <si>
    <t>Audit- und Kundenanforderungen</t>
  </si>
  <si>
    <t>Bekannte Vorgaben von Handel und Zertifizierern</t>
  </si>
  <si>
    <t>Nicht verfügbar – Handel kündigt Emissionsdaten erst für 2027 an. Annahme: Anforderung kommt, wir bereiten die Daten vor</t>
  </si>
  <si>
    <t>5  Ergebnis dieses Schrittes</t>
  </si>
  <si>
    <t>Prüffrage</t>
  </si>
  <si>
    <t>Erledigt?</t>
  </si>
  <si>
    <t>Bemerkung</t>
  </si>
  <si>
    <t>Leitfrage ist schriftlich fixiert und allen bekannt</t>
  </si>
  <si>
    <t>ja</t>
  </si>
  <si>
    <t>Leitfrage im Protokoll vom 18.09. festgehalten</t>
  </si>
  <si>
    <t>Kernteam ist benannt und hat zugesagt</t>
  </si>
  <si>
    <t>7 Personen, alle haben zugesagt</t>
  </si>
  <si>
    <t>Moderation ist festgelegt und hat das Playbook gelesen</t>
  </si>
  <si>
    <t>Frida Feinherz, Playbook vorab gelesen</t>
  </si>
  <si>
    <t>Termin und Raum stehen</t>
  </si>
  <si>
    <t>24.09.2026, Schulungsraum Werk 1 gebucht</t>
  </si>
  <si>
    <t>Datenmappe ist vollständig oder Lücken sind als Annahme dokumentiert</t>
  </si>
  <si>
    <t>Zwei Lücken dokumentiert (Geodaten, Emissionsdaten Handel)</t>
  </si>
  <si>
    <t>⟶ Faustregel: lieber einen eng gefassten Bereich vollständig analysieren als das ganze Unternehmen oberflächlich.</t>
  </si>
  <si>
    <t>Reiter 3 · Innovative Ideen finden</t>
  </si>
  <si>
    <t>Gehört zu Schritt 3 im Playbook. Nur für die in Reiter 2 markierten Hotspots Ideen sammeln. Ziel sind 10–20 klar beschriebene Ideen – nicht möglichst viele.</t>
  </si>
  <si>
    <t>Methodenbaukasten – drei erprobte Wege zu Ideen</t>
  </si>
  <si>
    <t>Die drei Methoden können einzeln oder kombiniert eingesetzt werden. Die ausführliche Anleitung und die Vorlagen finden Sie im Playbook.</t>
  </si>
  <si>
    <t>Methode und Ursprung</t>
  </si>
  <si>
    <t>Wofür geeignet?</t>
  </si>
  <si>
    <t>So gehen Sie vor</t>
  </si>
  <si>
    <t>Worauf achten?</t>
  </si>
  <si>
    <t>A</t>
  </si>
  <si>
    <t>LifeCycle Design Strategy Wheel
(auch: Eco-Design Wheel)</t>
  </si>
  <si>
    <t>Konkrete Verbesserung eines bestehenden Produkts entlang seines gesamten Lebenszyklus.</t>
  </si>
  <si>
    <t>Gehen Sie die acht strategischen Achsen des Rades nacheinander durch – von der Materialauswahl über Produktion, Distribution und Nutzungsdauer bis zum End-of-Life – und sammeln Sie zu jeder Achse Ideen. Beispiele: emissionsärmere Materialien wählen, Materialeinsatz reduzieren, Lebensdauer verlängern.</t>
  </si>
  <si>
    <t>Nicht bei der ersten Achse hängen bleiben. Alle acht durchgehen, sonst entstehen Ideen nur an einer Stelle des Lebenszyklus. Die Grafik dazu finden Sie im Playbook bei Schritt 3.</t>
  </si>
  <si>
    <t>B</t>
  </si>
  <si>
    <t>Triple Layered Business Model Canvas</t>
  </si>
  <si>
    <t>Wenn nicht nur das Produkt, sondern das Geschäftsmodell selbst zur Debatte steht.</t>
  </si>
  <si>
    <t>Die klassische Business Model Canvas wird um zwei Ebenen ergänzt: eine ökologische Schicht auf Basis der Lebenszyklusanalyse und eine soziale Schicht mit den Perspektiven Ihrer Stakeholder. Füllen Sie alle drei Ebenen aus und vergleichen Sie sie miteinander.</t>
  </si>
  <si>
    <t>Die besten Ideen entstehen genau dort, wo sich die drei Schichten widersprechen – zum Beispiel wenn ein wirtschaftlich attraktiver Kanal ökologisch schlecht abschneidet.</t>
  </si>
  <si>
    <t>C</t>
  </si>
  <si>
    <t>Product-Service Systems (PSS)</t>
  </si>
  <si>
    <t>Für die Phasen Nutzung und End-of-Life, wenn nach dem Verkauf bisher nichts mehr passiert.</t>
  </si>
  <si>
    <t>Verschieben Sie den Fokus vom Verkauf des physischen Produkts hin zur Erfüllung des Kundenbedürfnisses durch eine Dienstleistung. Fragen Sie: Wofür braucht der Kunde unser Produkt eigentlich? Daraus entstehen etwa Mehrweg-, Pfand- oder Rücknahmemodelle statt reinem Einwegverkauf.</t>
  </si>
  <si>
    <t>Ein Servicemodell ist nicht automatisch nachhaltiger. Prüfen Sie Transport- und Reinigungsaufwand mit, bevor Sie umstellen.</t>
  </si>
  <si>
    <t>Ideensammlung</t>
  </si>
  <si>
    <t>Erst sammeln, dann ähnliche Ideen zusammenfassen, dann so konkret beschreiben, dass die Idee in Reiter 4 bewertbar ist. Nur Ideen, die auf die Leitfrage aus Reiter 1 einzahlen, werden weiterverfolgt.</t>
  </si>
  <si>
    <t>Nr.</t>
  </si>
  <si>
    <t>Hotspot-Stufe</t>
  </si>
  <si>
    <t>Idee (kurzer Name)</t>
  </si>
  <si>
    <t>Was genau wird gemacht?</t>
  </si>
  <si>
    <t>Erwarteter Nutzen</t>
  </si>
  <si>
    <t>Weiterverfolgen?</t>
  </si>
  <si>
    <t>Conchen nur bei Auslastung</t>
  </si>
  <si>
    <t>Nacht-Warmhalten beenden; Conchen laufen nur, wenn am Folgetag tatsächlich verarbeitet wird. Steuerung ist vorhanden, nur der Schichtplan wird angepasst.</t>
  </si>
  <si>
    <t>rund 18 % weniger Strom je Tonne Masse, keine Investition</t>
  </si>
  <si>
    <t>Wärmerückgewinnung Röstanlage</t>
  </si>
  <si>
    <t>Wärmetauscher an der Abluft der Röstanlage; die Abwärme heizt das Brauchwasser für die Anlagenreinigung.</t>
  </si>
  <si>
    <t>deckt das Brauchwasser, ca. 12 % geringere Energiekosten</t>
  </si>
  <si>
    <t>PV-Anlage auf dem Hallendach</t>
  </si>
  <si>
    <t>Aufdachanlage mit rund 400 kWp auf Werk 1, Eigenverbrauch vorrangig für Röstanlage und Kühlung.</t>
  </si>
  <si>
    <t>ca. 35 % des Werkstroms selbst erzeugt</t>
  </si>
  <si>
    <t>Ökostromvertrag</t>
  </si>
  <si>
    <t>Reststrombezug auf zertifizierten Grünstrom umstellen.</t>
  </si>
  <si>
    <t>bilanziell 100 % erneuerbar, leicht höhere Bezugskosten</t>
  </si>
  <si>
    <t>Energiemanagement nach ISO 50001</t>
  </si>
  <si>
    <t>Vollständiges Energiemanagementsystem einführen und zertifizieren lassen.</t>
  </si>
  <si>
    <t>systematische Einsparungen, Nachweis für den Handel</t>
  </si>
  <si>
    <t>Geodaten der Kakaoflächen</t>
  </si>
  <si>
    <t>Geokoordinaten aller Lieferflächen erfassen und in der Lieferantendatei hinterlegen; Grundlage für die EUDR.</t>
  </si>
  <si>
    <t>100 % der Kakaomenge rückverfolgbar, EUDR-Konformität</t>
  </si>
  <si>
    <t>Sozialaudit kritische Rohstoffe</t>
  </si>
  <si>
    <t>Jährliches Sozialaudit bei allen Lieferanten für Kakao und Haselnuss, nicht nur stichprobenartig.</t>
  </si>
  <si>
    <t>Arbeitsstandards belegbar, Risiko nach LkSG sinkt</t>
  </si>
  <si>
    <t>Agroforst-Prämie ausweiten</t>
  </si>
  <si>
    <t>Prämie von 40 auf 80 % des Kakaobedarfs ausweiten, zweite Kooperative anbinden.</t>
  </si>
  <si>
    <t>stabilere Erntemengen, Schattenbäume auf mehr Fläche</t>
  </si>
  <si>
    <t>Faserbasierter Einleger</t>
  </si>
  <si>
    <t>Kunststoffeinleger der Nussfein-Schachtel durch einen faserbasierten Einleger ersetzen; Haltbarkeit vorab prüfen.</t>
  </si>
  <si>
    <t>12 g Kunststoff je Schachtel entfallen, sortenrein trennbar</t>
  </si>
  <si>
    <t>Entsorgungshinweis auf der Schachtel</t>
  </si>
  <si>
    <t>Piktogramm zur richtigen Trennung auf die Nussfein-Schachtel drucken.</t>
  </si>
  <si>
    <t>höhere Recyclingquote beim Kunden, erfüllt kommende Kennzeichnungspflicht</t>
  </si>
  <si>
    <t>Papierbasierte Palettensicherung</t>
  </si>
  <si>
    <t>Kunststoff-Stretchfolie durch recycelbares Kraftpapier ersetzen (z. B. Mondi Advantage StretchWrap).</t>
  </si>
  <si>
    <t>62 % weniger Treibhausgase als Neuplastikfolie, Rollenwechsel seltener</t>
  </si>
  <si>
    <t>Alufolie durch Monomaterial</t>
  </si>
  <si>
    <t>Alufolie der Tafel durch ein beschichtetes Monomaterial ersetzen.</t>
  </si>
  <si>
    <t>sortenrein recycelbar, Aromaschutz noch offen</t>
  </si>
  <si>
    <t>Nutzen möglichst konkret: qualitativ z. B. Image, Mitarbeiterzufriedenheit, Verhandlungsposition. Quantitativ z. B. eingesparte Tonnen CO₂, Energiekosten pro Jahr, Ausschussquote.</t>
  </si>
  <si>
    <t>Ausgewählte Ideen:</t>
  </si>
  <si>
    <t>Reiter 4 · Ideen priorisieren</t>
  </si>
  <si>
    <t>Gehört zu Schritt 4 im Playbook. Jede Idee bekommt eine eigene Spalte. Beantworten Sie die 16 Fragen je Idee mit JA oder NEIN – Ressourcen, Impact und Quadrant berechnen sich automatisch. Jede gelbe Zelle ist eine Auswahlliste: anklicken und JA oder NEIN wählen. Ein „?“ bedeutet, dass die Frage für diese Idee noch offen ist.</t>
  </si>
  <si>
    <t>Bewertung – Fragen in den Zeilen, Ideen in den Spalten</t>
  </si>
  <si>
    <t>Frage  ▸  bitte je Idee mit JA / NEIN beantworten</t>
  </si>
  <si>
    <t>Ideenname aus Reiter 3 hier eintragen  ▸  (Text wird hochkant angezeigt)</t>
  </si>
  <si>
    <t>Entsorgungshinweis Schachtel</t>
  </si>
  <si>
    <t>PV-Anlage Hallendach</t>
  </si>
  <si>
    <t>Energiemanagement ISO 50001</t>
  </si>
  <si>
    <t>Block R – notwendige Ressourcen   (jedes JA = 1 Ressourcenpunkt)</t>
  </si>
  <si>
    <t>R1</t>
  </si>
  <si>
    <t>Erfordert die Umsetzung ein zusätzliches, nicht bereits eingeplantes Budget?</t>
  </si>
  <si>
    <t>?</t>
  </si>
  <si>
    <t>R2</t>
  </si>
  <si>
    <t>Sind signifikante Vorab-Investitionen in neue Maschinen, Software oder Infrastruktur notwendig?</t>
  </si>
  <si>
    <t>R3</t>
  </si>
  <si>
    <t>Führt die Innovation zu einer langfristigen, dauerhaften Erhöhung unserer laufenden Betriebskosten?</t>
  </si>
  <si>
    <t>R4</t>
  </si>
  <si>
    <t>Müssen für die Umsetzung zwingend neue Mitarbeiter eingestellt oder teure externe Dienstleister engagiert werden?</t>
  </si>
  <si>
    <t>R5</t>
  </si>
  <si>
    <t>Bindet das Projekt mehr als 20 % der Arbeitszeit eines bestehenden Kern-Teams für einen Zeitraum von über 3 Monaten?</t>
  </si>
  <si>
    <t>R6</t>
  </si>
  <si>
    <t>Fehlt uns intern das technische oder fachliche Know-how, sodass umfangreiche Schulungen nötig sind?</t>
  </si>
  <si>
    <t>R7</t>
  </si>
  <si>
    <t>Beträgt die geschätzte Zeit von der Idee bis zum marktreifen Launch (Time-to-Market) mehr als 6 Monate?</t>
  </si>
  <si>
    <t>R8</t>
  </si>
  <si>
    <t>Gibt es hohe regulatorische, rechtliche oder bürokratische Hürden (z.B. Patente, Genehmigungen), die den Projektstart verzögern?</t>
  </si>
  <si>
    <t>Block I – positiver Impact   (jedes JA = 1 Impactpunkt)</t>
  </si>
  <si>
    <t>I1</t>
  </si>
  <si>
    <t>Führt die Innovation zu einer signifikanten Einsparung von Treibhausgasemissionen oder Energie im Vergleich zur bisherigen Standardlösung?</t>
  </si>
  <si>
    <t>I2</t>
  </si>
  <si>
    <t>Trägt die Lösung messbar zur Kreislaufwirtschaft bei, indem sie Primärrohstoffe schont, Abfall vermeidet oder die Nutzungsdauer drastisch verlängert?</t>
  </si>
  <si>
    <t>I3</t>
  </si>
  <si>
    <t>Verhindert oder reduziert die Innovation aktiv Umweltverschmutzung (z. B. durch den Verzicht auf toxische Chemikalien, Mikroplastik oder den Schutz von Wasser und Böden)?</t>
  </si>
  <si>
    <t>I4</t>
  </si>
  <si>
    <t>Verbessert die Innovation die Gesundheit, Sicherheit oder Fairness für die unmittelbar beteiligten Menschen (seien es eigene Mitarbeitende, Zulieferer oder Anwender)?</t>
  </si>
  <si>
    <t>I5</t>
  </si>
  <si>
    <t>Löst die Innovation ein konkretes gesellschaftliches Problem, z. B. durch die Schaffung von mehr Barrierefreiheit, Inklusion oder Erschwinglichkeit für benachteiligte Gruppen?</t>
  </si>
  <si>
    <t>I6</t>
  </si>
  <si>
    <t>Erhöht die Lösung die Transparenz (z. B. lückenlose Nachverfolgbarkeit) und befähigt sie Kunden oder Partner dazu, selbst nachhaltigere Entscheidungen zu treffen?</t>
  </si>
  <si>
    <t>I7</t>
  </si>
  <si>
    <t>Macht diese Innovation unser Geschäftsmodell widerstandsfähiger gegenüber absehbaren globalen Risiken (wie strengeren ESG-Regulierungen, CO2-Steuern oder Lieferkettenengpässen)?</t>
  </si>
  <si>
    <t>I8</t>
  </si>
  <si>
    <t>Besitzt die Lösung das Potenzial, als neues Vorbild oder Standard in der Branche zu wirken und so einen positiven „Dominoeffekt“ weit über unser eigenes Unternehmen hinaus auszulösen?</t>
  </si>
  <si>
    <t>Notwendige Ressourcen (0–8)</t>
  </si>
  <si>
    <t>Positiver Impact (0–8)</t>
  </si>
  <si>
    <t>Quadrant</t>
  </si>
  <si>
    <t>Ergebnis – die vier Quadranten</t>
  </si>
  <si>
    <t>Die Matrix ist genauso aufgebaut wie im Playbook: nach rechts steigt der positive Impact, nach oben der Ressourcenbedarf.</t>
  </si>
  <si>
    <t>Ressourcenfresser  (RF)</t>
  </si>
  <si>
    <t>Großer Wurf  (GW)</t>
  </si>
  <si>
    <t>geringer Nutzen, hoher Aufwand → bewusst vermeiden</t>
  </si>
  <si>
    <t>hoher Nutzen, hoher Aufwand → 1–2 strategisch einplanen</t>
  </si>
  <si>
    <t>Kleine Schritte  (KS)</t>
  </si>
  <si>
    <t>Quick Win  (QW)</t>
  </si>
  <si>
    <t>geringer Nutzen, geringer Aufwand → nebenbei mitnehmen</t>
  </si>
  <si>
    <t>hoher Nutzen, geringer Aufwand → 3–5 kurzfristig umsetzen</t>
  </si>
  <si>
    <t>Reiter 5 · Auswahl und Aktionsplan</t>
  </si>
  <si>
    <t>Gehört zu Schritt 5 im Playbook. Wählen Sie 3–5 Quick Wins und 1–2 Große Würfe aus Reiter 4 aus und formulieren Sie für jede Maßnahme ein SMARTes Ziel.</t>
  </si>
  <si>
    <t>Projektrahmen</t>
  </si>
  <si>
    <t>Projekttitel</t>
  </si>
  <si>
    <t>Nussfein 2027 – Nachhaltigkeitsprogramm der Schoko GmbH</t>
  </si>
  <si>
    <t>Gesamtverantwortung</t>
  </si>
  <si>
    <t>Datum</t>
  </si>
  <si>
    <t>01.10.2026</t>
  </si>
  <si>
    <t>Nächster Review-Termin</t>
  </si>
  <si>
    <t>15.01.2027</t>
  </si>
  <si>
    <t>Was SMART bedeutet</t>
  </si>
  <si>
    <t>Ein Ziel ist erst dann steuerbar, wenn alle fünf Buchstaben beantwortet sind. Die Spalten der Tabelle darunter folgen genau dieser Reihenfolge.</t>
  </si>
  <si>
    <t>Buchstabe</t>
  </si>
  <si>
    <t>Leitfrage</t>
  </si>
  <si>
    <t>Schwaches Beispiel</t>
  </si>
  <si>
    <t>SMARTes Beispiel</t>
  </si>
  <si>
    <t>S</t>
  </si>
  <si>
    <t>Spezifisch</t>
  </si>
  <si>
    <t>Was genau wird getan – wer, wo, womit? Kein „wir verbessern“, sondern eine konkrete Handlung.</t>
  </si>
  <si>
    <t>„Wir wollen nachhaltiger werden.“</t>
  </si>
  <si>
    <t>„Wir stellen den Kunststoffeinleger der Nussfein-Schachtel auf einen faserbasierten Einleger um.“</t>
  </si>
  <si>
    <t>M</t>
  </si>
  <si>
    <t>Messbar</t>
  </si>
  <si>
    <t>Woran erkennen wir den Erfolg? Eine Kennzahl (KPI) mit Ausgangs- und Zielwert.</t>
  </si>
  <si>
    <t>„Weniger Verpackung.“</t>
  </si>
  <si>
    <t>„Kunststoffanteil je Schachtel von 12 g auf 0 g; Bruchrate bleibt unter 2 %.“</t>
  </si>
  <si>
    <t>Attraktiv</t>
  </si>
  <si>
    <t>Warum lohnt sich das für das Unternehmen? Nutzen benennen, damit alle mitziehen.</t>
  </si>
  <si>
    <t>„Weil man das heute so macht.“</t>
  </si>
  <si>
    <t>„Erfüllt die kommende PPWR frühzeitig und spart rund 8 000 € Materialkosten im Jahr.“</t>
  </si>
  <si>
    <t>R</t>
  </si>
  <si>
    <t>Realistisch</t>
  </si>
  <si>
    <t>Ist das mit den vorhandenen Mitteln und dem Team wirklich machbar?</t>
  </si>
  <si>
    <t>„Wir stellen alles um.“</t>
  </si>
  <si>
    <t>„Machbar: Lieferant liefert Muster ab KW 12, bestehende Maschine kann den Einleger verarbeiten.“</t>
  </si>
  <si>
    <t>T</t>
  </si>
  <si>
    <t>Terminiert</t>
  </si>
  <si>
    <t>Bis wann ist das Ziel erreicht? Ein festes Datum, kein „bald“.</t>
  </si>
  <si>
    <t>„So schnell wie möglich.“</t>
  </si>
  <si>
    <t>„Serienstart bis 30.09., Entscheidung nach Haltbarkeitstest bis 31.05.“</t>
  </si>
  <si>
    <t>Maßnahmenplan – SMARTe Ziele</t>
  </si>
  <si>
    <t>Eine Zeile je Maßnahme. Die fünf mittleren Spalten sind genau die SMART-Kriterien von oben.</t>
  </si>
  <si>
    <t>Maßnahme</t>
  </si>
  <si>
    <t>S – Spezifisch: Was genau wird getan?</t>
  </si>
  <si>
    <t>M – Messbar: KPI</t>
  </si>
  <si>
    <t>M – Zielwert</t>
  </si>
  <si>
    <t>A – Attraktiv: Welcher Nutzen?</t>
  </si>
  <si>
    <t>R – Realistisch: Warum machbar?</t>
  </si>
  <si>
    <t>T – Terminiert: fertig bis</t>
  </si>
  <si>
    <t>Quick Win</t>
  </si>
  <si>
    <t>Conchen werden nur noch bei geplanter Auslastung betrieben; das Warmhalten über Nacht entfällt.</t>
  </si>
  <si>
    <t>kWh Strom je Tonne Masse</t>
  </si>
  <si>
    <t>−18 % gegenüber 2025</t>
  </si>
  <si>
    <t>Spart rund 14.000 € Stromkosten im Jahr, ohne Investition.</t>
  </si>
  <si>
    <t>Steuerung ist vorhanden, es wird nur der Schichtplan angepasst.</t>
  </si>
  <si>
    <t>Wärmetauscher an der Abluft der Röstanlage speist die Abwärme in das Brauchwasser der Anlagenreinigung.</t>
  </si>
  <si>
    <t>Anteil Brauchwasser aus Abwärme; Energiekosten</t>
  </si>
  <si>
    <t>≥ 60 % Brauchwasser, −12 % Energiekosten</t>
  </si>
  <si>
    <t>Amortisation in gut zwei Jahren, entlastet zugleich die Kühlung.</t>
  </si>
  <si>
    <t>Angebot liegt vor, Wärmetauscher passt an die bestehende Abluftführung.</t>
  </si>
  <si>
    <t>Für alle Kakao-Lieferflächen werden Geokoordinaten erfasst und in der Lieferantendatei hinterlegt.</t>
  </si>
  <si>
    <t>Anteil der Liefermenge mit hinterlegten Geodaten</t>
  </si>
  <si>
    <t>100 % der Kakaomenge</t>
  </si>
  <si>
    <t>Sichert die Listung beim Handel und erfüllt die EUDR fristgerecht.</t>
  </si>
  <si>
    <t>Beide Händler haben die Datenlieferung schriftlich zugesagt.</t>
  </si>
  <si>
    <t>Jährliches Sozialaudit bei allen Lieferanten für Kakao und Haselnuss statt Stichproben.</t>
  </si>
  <si>
    <t>Anteil auditierter Liefermenge</t>
  </si>
  <si>
    <t>100 % Kakao und Haselnuss</t>
  </si>
  <si>
    <t>Belegbare Arbeitsstandards, senkt das Risiko nach LkSG.</t>
  </si>
  <si>
    <t>Auditpartner steht, Kosten sind im Einkaufsbudget eingeplant.</t>
  </si>
  <si>
    <t>Auf der Nussfein-Schachtel wird ein Piktogramm zur sortenreinen Trennung gedruckt.</t>
  </si>
  <si>
    <t>Anteil Nussfein-Verpackungen mit Hinweis</t>
  </si>
  <si>
    <t>100 % ab Auflage 2027</t>
  </si>
  <si>
    <t>Erfüllt die kommende Kennzeichnungspflicht und erhöht die Recyclingquote.</t>
  </si>
  <si>
    <t>Wird bei der ohnehin fälligen Neuauflage der Druckvorlage umgesetzt.</t>
  </si>
  <si>
    <t>Großer Wurf</t>
  </si>
  <si>
    <t>Der Kunststoffeinleger der Nussfein-Schachtel wird durch einen faserbasierten Einleger ersetzt.</t>
  </si>
  <si>
    <t>Kunststoff je Schachtel; Bruchrate</t>
  </si>
  <si>
    <t>von 12 g auf 0 g, Bruchrate unter 2 %</t>
  </si>
  <si>
    <t>Macht die Schachtel sortenrein trennbar und spart rund 8.000 € Material im Jahr.</t>
  </si>
  <si>
    <t>Muster ab KW 12, die bestehende Anlage kann den Einleger verarbeiten.</t>
  </si>
  <si>
    <t>Auf dem Dach von Werk 1 wird eine Aufdachanlage mit rund 400 kWp errichtet.</t>
  </si>
  <si>
    <t>Anteil Eigenerzeugung am Werkstrom</t>
  </si>
  <si>
    <t>≥ 35 %</t>
  </si>
  <si>
    <t>Macht uns unabhängiger von Strompreisschwankungen, Amortisation rund sieben Jahre.</t>
  </si>
  <si>
    <t>Statik geprüft, Netzanschluss vom Versorger bestätigt.</t>
  </si>
  <si>
    <t>Rollen, Ressourcen und Fortschritt</t>
  </si>
  <si>
    <t>Ergänzt den SMART-Plan um die Umsetzung: Wer macht es, womit, und wo steht es gerade?</t>
  </si>
  <si>
    <t>Maßnahme (aus Tabelle oben)</t>
  </si>
  <si>
    <t>Projektleitung</t>
  </si>
  <si>
    <t>Team</t>
  </si>
  <si>
    <t>Start</t>
  </si>
  <si>
    <t>Budget / Ressourcen</t>
  </si>
  <si>
    <t>Wichtigster Meilenstein</t>
  </si>
  <si>
    <t>Status</t>
  </si>
  <si>
    <t>Schichtleitung Produktion</t>
  </si>
  <si>
    <t>kein Budget, 4 h Planung</t>
  </si>
  <si>
    <t>Schichtplan angepasst (KW 44)</t>
  </si>
  <si>
    <t>Erledigt</t>
  </si>
  <si>
    <t>Betriebstechnik, externer Anlagenbauer</t>
  </si>
  <si>
    <t>42.000 € Investition</t>
  </si>
  <si>
    <t>Wärmetauscher montiert (KW 6/2027)</t>
  </si>
  <si>
    <t>In Bearbeitung</t>
  </si>
  <si>
    <t>Einkauf, beide Handelspartner</t>
  </si>
  <si>
    <t>12 Personentage</t>
  </si>
  <si>
    <t>Geodaten für 70 % der Menge (31.03.2027)</t>
  </si>
  <si>
    <t>Einkauf, externer Auditpartner</t>
  </si>
  <si>
    <t>18.000 € Auditkosten</t>
  </si>
  <si>
    <t>Erstes Audit Haselnuss (30.06.2027)</t>
  </si>
  <si>
    <t>Noch nicht angefangen</t>
  </si>
  <si>
    <t>Marketing, Druckerei</t>
  </si>
  <si>
    <t>1.500 € Druckvorlage</t>
  </si>
  <si>
    <t>Neue Druckvorlage freigegeben (15.01.2027)</t>
  </si>
  <si>
    <t>QM, Verpackungslieferant, Produktion</t>
  </si>
  <si>
    <t>25.000 € Umstellung</t>
  </si>
  <si>
    <t>Haltbarkeitstest bestanden (31.05.2027)</t>
  </si>
  <si>
    <t>Geschäftsführung, Betriebstechnik, Energieberater</t>
  </si>
  <si>
    <t>380.000 € Investition</t>
  </si>
  <si>
    <t>Förderzusage (30.09.2027)</t>
  </si>
  <si>
    <t>Abschlusskontrolle</t>
  </si>
  <si>
    <t>3–5 Quick Wins und 1–2 Große Würfe sind ausgewählt</t>
  </si>
  <si>
    <t>5 Quick Wins und 2 Große Würfe aus der Matrix übernommen</t>
  </si>
  <si>
    <t>Jedes Ziel ist spezifisch formuliert – eine konkrete Handlung, kein Wunsch</t>
  </si>
  <si>
    <t>Alle sieben Ziele beschreiben eine konkrete Handlung</t>
  </si>
  <si>
    <t>Jedes Ziel hat einen KPI mit Zielwert</t>
  </si>
  <si>
    <t>Je Ziel ein KPI mit Zielwert hinterlegt</t>
  </si>
  <si>
    <t>Für jedes Ziel ist der Nutzen fürs Unternehmen benannt</t>
  </si>
  <si>
    <t>Nutzen in Euro oder Regulatorik benannt</t>
  </si>
  <si>
    <t>Die Machbarkeit wurde geprüft und begründet</t>
  </si>
  <si>
    <t>Machbarkeit mit Angebot, Statik oder Zusage belegt</t>
  </si>
  <si>
    <t>Jedes Ziel hat ein festes Enddatum</t>
  </si>
  <si>
    <t>Enddatum für alle sieben Maßnahmen gesetzt</t>
  </si>
  <si>
    <t>Jede Maßnahme hat eine namentlich benannte Projektleitung</t>
  </si>
  <si>
    <t>Projektleitung namentlich benannt</t>
  </si>
  <si>
    <t>Ein Review-Termin zur Fortschrittskontrolle steht fest</t>
  </si>
  <si>
    <t>Review am 15.01.2027 im Kalender</t>
  </si>
  <si>
    <t>⟶ Ziel ist der Fokus auf die Quick Wins – Maßnahmen mit hohem Aufwand und geringem Nutzen werden bewusst vermieden.</t>
  </si>
  <si>
    <t>Hilfsdaten für die Portfolio-Matrix in Reiter 4 – bitte nicht ändern.</t>
  </si>
  <si>
    <t>Impact (x-Achse)</t>
  </si>
  <si>
    <t>Ressourcen (y-Achse)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</si>
</sst>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1"/>
      <color theme="1"/>
      <name val="Calibri"/>
      <family val="2"/>
      <scheme val="minor"/>
    </font>
    <font>
      <b/>
      <sz val="16"/>
      <color rgb="FFDB0000"/>
      <name val="Arial"/>
      <family val="2"/>
    </font>
    <font>
      <i/>
      <sz val="10"/>
      <color rgb="FF666666"/>
      <name val="Arial"/>
      <family val="2"/>
    </font>
    <font>
      <b/>
      <sz val="11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961919"/>
      <name val="Arial"/>
      <family val="2"/>
    </font>
    <font>
      <b/>
      <sz val="11"/>
      <color rgb="FFDB0000"/>
      <name val="Arial"/>
      <family val="2"/>
    </font>
    <font>
      <u/>
      <sz val="10"/>
      <color rgb="FF0563C1"/>
      <name val="Arial"/>
      <family val="2"/>
    </font>
    <font>
      <i/>
      <sz val="9"/>
      <color rgb="FF666666"/>
      <name val="Arial"/>
      <family val="2"/>
    </font>
    <font>
      <sz val="10"/>
      <color rgb="FF666666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16"/>
      <color rgb="FFFFFFFF"/>
      <name val="Arial"/>
      <family val="2"/>
    </font>
    <font>
      <sz val="10"/>
      <color rgb="FF961919"/>
      <name val="Arial"/>
      <family val="2"/>
    </font>
    <font>
      <b/>
      <sz val="10"/>
      <color rgb="FF666666"/>
      <name val="Arial"/>
      <family val="2"/>
    </font>
    <font>
      <b/>
      <sz val="10"/>
      <color rgb="FFFFFFFF"/>
      <name val="Arial"/>
      <family val="2"/>
    </font>
    <font>
      <sz val="10"/>
      <color rgb="FFA6A6A6"/>
      <name val="Arial"/>
      <family val="2"/>
    </font>
    <font>
      <b/>
      <sz val="10"/>
      <color rgb="FF38761D"/>
      <name val="Arial"/>
      <family val="2"/>
    </font>
    <font>
      <b/>
      <sz val="9"/>
      <color rgb="FF666666"/>
      <name val="Arial"/>
      <family val="2"/>
    </font>
    <font>
      <b/>
      <sz val="14"/>
      <color rgb="FFFFFFFF"/>
      <name val="Arial"/>
      <family val="2"/>
    </font>
    <font>
      <sz val="9"/>
      <color rgb="FFFFFFFF"/>
      <name val="Arial"/>
      <family val="2"/>
    </font>
    <font>
      <b/>
      <sz val="11"/>
      <color rgb="FF961919"/>
      <name val="Arial"/>
      <family val="2"/>
    </font>
    <font>
      <i/>
      <sz val="10"/>
      <color rgb="FF990000"/>
      <name val="Arial"/>
      <family val="2"/>
    </font>
    <font>
      <sz val="10"/>
      <color rgb="FF38761D"/>
      <name val="Arial"/>
      <family val="2"/>
    </font>
    <font>
      <b/>
      <sz val="11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961919"/>
      </patternFill>
    </fill>
    <fill>
      <patternFill patternType="solid">
        <fgColor rgb="FFDB0000"/>
      </patternFill>
    </fill>
    <fill>
      <patternFill patternType="solid">
        <fgColor rgb="FFFFF9E3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33A752"/>
      </patternFill>
    </fill>
    <fill>
      <patternFill patternType="solid">
        <fgColor rgb="FFCCCCCC"/>
      </patternFill>
    </fill>
    <fill>
      <patternFill patternType="solid">
        <fgColor rgb="FFE94234"/>
      </patternFill>
    </fill>
    <fill>
      <patternFill patternType="solid">
        <fgColor rgb="FFFABB04"/>
      </patternFill>
    </fill>
    <fill>
      <patternFill patternType="solid">
        <fgColor rgb="FFF4CCCC"/>
      </patternFill>
    </fill>
    <fill>
      <patternFill patternType="solid">
        <fgColor rgb="FFD9EAD3"/>
      </patternFill>
    </fill>
    <fill>
      <patternFill patternType="solid">
        <fgColor rgb="FF951919"/>
      </patternFill>
    </fill>
    <fill>
      <patternFill patternType="solid">
        <fgColor rgb="FFC71515"/>
      </patternFill>
    </fill>
    <fill>
      <patternFill patternType="solid">
        <fgColor rgb="FFB01817"/>
      </patternFill>
    </fill>
    <fill>
      <patternFill patternType="solid">
        <fgColor rgb="FFE00000"/>
      </patternFill>
    </fill>
    <fill>
      <patternFill patternType="solid">
        <fgColor rgb="FF7F1D1D"/>
        <bgColor rgb="FF7F1D1D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indent="1"/>
    </xf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5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0" xfId="0" applyFont="1"/>
    <xf numFmtId="0" fontId="6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0" fillId="10" borderId="1" xfId="0" applyFill="1" applyBorder="1"/>
    <xf numFmtId="0" fontId="5" fillId="0" borderId="1" xfId="0" applyFont="1" applyBorder="1" applyAlignment="1">
      <alignment vertical="center" indent="1"/>
    </xf>
    <xf numFmtId="0" fontId="7" fillId="0" borderId="0" xfId="0" applyFont="1"/>
    <xf numFmtId="0" fontId="13" fillId="0" borderId="0" xfId="0" applyFont="1"/>
    <xf numFmtId="9" fontId="13" fillId="0" borderId="0" xfId="0" applyNumberFormat="1" applyFont="1"/>
    <xf numFmtId="0" fontId="1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indent="1"/>
    </xf>
    <xf numFmtId="0" fontId="1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indent="1"/>
    </xf>
    <xf numFmtId="0" fontId="6" fillId="4" borderId="1" xfId="0" applyFont="1" applyFill="1" applyBorder="1" applyAlignment="1">
      <alignment horizontal="center" textRotation="90"/>
    </xf>
    <xf numFmtId="0" fontId="0" fillId="11" borderId="1" xfId="0" applyFill="1" applyBorder="1"/>
    <xf numFmtId="0" fontId="7" fillId="11" borderId="1" xfId="0" applyFont="1" applyFill="1" applyBorder="1" applyAlignment="1">
      <alignment vertical="center" indent="1"/>
    </xf>
    <xf numFmtId="0" fontId="5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19" fillId="12" borderId="1" xfId="0" applyFont="1" applyFill="1" applyBorder="1" applyAlignment="1">
      <alignment vertical="center" indent="1"/>
    </xf>
    <xf numFmtId="0" fontId="0" fillId="8" borderId="1" xfId="0" applyFill="1" applyBorder="1"/>
    <xf numFmtId="0" fontId="5" fillId="8" borderId="1" xfId="0" applyFont="1" applyFill="1" applyBorder="1" applyAlignment="1">
      <alignment vertical="center" indent="1"/>
    </xf>
    <xf numFmtId="0" fontId="23" fillId="0" borderId="1" xfId="0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indent="1"/>
    </xf>
    <xf numFmtId="0" fontId="5" fillId="8" borderId="8" xfId="0" applyFont="1" applyFill="1" applyBorder="1" applyAlignment="1">
      <alignment horizontal="center" vertical="center" wrapText="1"/>
    </xf>
    <xf numFmtId="0" fontId="0" fillId="9" borderId="9" xfId="0" applyFill="1" applyBorder="1"/>
    <xf numFmtId="0" fontId="26" fillId="17" borderId="0" xfId="0" applyFont="1" applyFill="1" applyAlignment="1">
      <alignment horizontal="center" vertical="center"/>
    </xf>
    <xf numFmtId="0" fontId="0" fillId="0" borderId="0" xfId="0"/>
    <xf numFmtId="0" fontId="6" fillId="4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9" fontId="12" fillId="0" borderId="7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top" wrapText="1"/>
    </xf>
    <xf numFmtId="0" fontId="20" fillId="0" borderId="0" xfId="0" applyFont="1" applyAlignment="1">
      <alignment horizontal="right"/>
    </xf>
    <xf numFmtId="0" fontId="4" fillId="15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2" fillId="15" borderId="4" xfId="0" applyFont="1" applyFill="1" applyBorder="1" applyAlignment="1">
      <alignment horizontal="center" vertical="center" wrapText="1"/>
    </xf>
    <xf numFmtId="0" fontId="22" fillId="16" borderId="4" xfId="0" applyFont="1" applyFill="1" applyBorder="1" applyAlignment="1">
      <alignment horizontal="center" vertical="center" wrapText="1"/>
    </xf>
    <xf numFmtId="0" fontId="20" fillId="0" borderId="0" xfId="0" applyFont="1"/>
    <xf numFmtId="0" fontId="22" fillId="13" borderId="4" xfId="0" applyFont="1" applyFill="1" applyBorder="1" applyAlignment="1">
      <alignment horizontal="center" vertical="center" wrapText="1"/>
    </xf>
    <xf numFmtId="0" fontId="21" fillId="13" borderId="4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/>
    </xf>
    <xf numFmtId="0" fontId="22" fillId="14" borderId="4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27"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  <dxf>
      <font>
        <b/>
        <sz val="10"/>
        <color rgb="FFFFFFFF"/>
        <name val="Arial"/>
      </font>
      <fill>
        <patternFill patternType="solid">
          <fgColor rgb="FFC71515"/>
          <bgColor rgb="FFC71515"/>
        </patternFill>
      </fill>
    </dxf>
    <dxf>
      <font>
        <b/>
        <sz val="10"/>
        <color rgb="FFFFFFFF"/>
        <name val="Arial"/>
      </font>
      <fill>
        <patternFill patternType="solid">
          <fgColor rgb="FFE00000"/>
          <bgColor rgb="FFE00000"/>
        </patternFill>
      </fill>
    </dxf>
    <dxf>
      <font>
        <b/>
        <sz val="10"/>
        <color rgb="FFFFFFFF"/>
        <name val="Arial"/>
      </font>
      <fill>
        <patternFill patternType="solid">
          <fgColor rgb="FF951919"/>
          <bgColor rgb="FF951919"/>
        </patternFill>
      </fill>
    </dxf>
    <dxf>
      <font>
        <b/>
        <sz val="10"/>
        <color rgb="FFFFFFFF"/>
        <name val="Arial"/>
      </font>
      <fill>
        <patternFill patternType="solid">
          <fgColor rgb="FFB01817"/>
          <bgColor rgb="FFB01817"/>
        </patternFill>
      </fill>
    </dxf>
    <dxf>
      <font>
        <b/>
        <sz val="10"/>
        <color rgb="FFFFFFFF"/>
        <name val="Arial"/>
      </font>
      <fill>
        <patternFill patternType="solid">
          <fgColor rgb="FFC71515"/>
          <bgColor rgb="FFC71515"/>
        </patternFill>
      </fill>
    </dxf>
    <dxf>
      <font>
        <b/>
        <sz val="10"/>
        <color rgb="FFFFFFFF"/>
        <name val="Arial"/>
      </font>
      <fill>
        <patternFill patternType="solid">
          <fgColor rgb="FFE00000"/>
          <bgColor rgb="FFE00000"/>
        </patternFill>
      </fill>
    </dxf>
    <dxf>
      <font>
        <sz val="10"/>
        <color rgb="FF990000"/>
        <name val="Arial"/>
      </font>
      <fill>
        <patternFill patternType="solid">
          <fgColor rgb="FFF4CCCC"/>
          <bgColor rgb="FFF4CCCC"/>
        </patternFill>
      </fill>
    </dxf>
    <dxf>
      <font>
        <b/>
        <sz val="10"/>
        <color rgb="FF274E13"/>
        <name val="Arial"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ont>
        <b/>
        <color rgb="FFFFFFFF"/>
        <name val="Arial"/>
      </font>
      <fill>
        <patternFill patternType="solid">
          <fgColor rgb="FF33A752"/>
          <bgColor rgb="FF33A752"/>
        </patternFill>
      </fill>
    </dxf>
    <dxf>
      <font>
        <b/>
        <color rgb="FF000000"/>
        <name val="Arial"/>
      </font>
      <fill>
        <patternFill patternType="solid">
          <fgColor rgb="FFFABB04"/>
          <bgColor rgb="FFFABB0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b/>
        <color rgb="FFFFFFFF"/>
        <name val="Arial"/>
      </font>
      <fill>
        <patternFill patternType="solid">
          <fgColor rgb="FF33A752"/>
          <bgColor rgb="FF33A752"/>
        </patternFill>
      </fill>
    </dxf>
    <dxf>
      <font>
        <b/>
        <color rgb="FF000000"/>
        <name val="Arial"/>
      </font>
      <fill>
        <patternFill patternType="solid">
          <fgColor rgb="FFFABB04"/>
          <bgColor rgb="FFFABB0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i/>
        <color rgb="FFA6A6A6"/>
        <name val="Arial"/>
      </font>
    </dxf>
    <dxf>
      <font>
        <i/>
        <color rgb="FF808080"/>
        <name val="Arial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Erfüllungsgrad je Wertschöpfungsstufe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3579312865497081"/>
          <c:y val="0.1503017473843167"/>
          <c:w val="0.72495248538011692"/>
          <c:h val="0.5161123395534462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'2 Wertschöpfung'!$H$61</c:f>
              <c:strCache>
                <c:ptCount val="1"/>
                <c:pt idx="0">
                  <c:v>Ökologisch</c:v>
                </c:pt>
              </c:strCache>
            </c:strRef>
          </c:tx>
          <c:spPr>
            <a:solidFill>
              <a:srgbClr val="33A752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Wertschöpfung'!$H$62:$H$67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0.33333333333333331</c:v>
                </c:pt>
                <c:pt idx="3">
                  <c:v>0.33333333333333331</c:v>
                </c:pt>
                <c:pt idx="4">
                  <c:v>0.66666666666666663</c:v>
                </c:pt>
                <c:pt idx="5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47E-A54B-9833-1EB0CF61E478}"/>
            </c:ext>
          </c:extLst>
        </c:ser>
        <c:ser>
          <c:idx val="1"/>
          <c:order val="1"/>
          <c:tx>
            <c:strRef>
              <c:f>'2 Wertschöpfung'!$I$61</c:f>
              <c:strCache>
                <c:ptCount val="1"/>
                <c:pt idx="0">
                  <c:v>Sozial</c:v>
                </c:pt>
              </c:strCache>
            </c:strRef>
          </c:tx>
          <c:spPr>
            <a:solidFill>
              <a:srgbClr val="4A86E8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Wertschöpfung'!$I$62:$I$67</c:f>
              <c:numCache>
                <c:formatCode>0%</c:formatCode>
                <c:ptCount val="6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  <c:pt idx="4">
                  <c:v>1</c:v>
                </c:pt>
                <c:pt idx="5">
                  <c:v>0.66666666666666663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47E-A54B-9833-1EB0CF61E478}"/>
            </c:ext>
          </c:extLst>
        </c:ser>
        <c:ser>
          <c:idx val="2"/>
          <c:order val="2"/>
          <c:tx>
            <c:strRef>
              <c:f>'2 Wertschöpfung'!$J$61</c:f>
              <c:strCache>
                <c:ptCount val="1"/>
                <c:pt idx="0">
                  <c:v>Ökonomisch</c:v>
                </c:pt>
              </c:strCache>
            </c:strRef>
          </c:tx>
          <c:spPr>
            <a:solidFill>
              <a:srgbClr val="F1A208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Wertschöpfung'!$J$62:$J$67</c:f>
              <c:numCache>
                <c:formatCode>0%</c:formatCode>
                <c:ptCount val="6"/>
                <c:pt idx="0">
                  <c:v>0.5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  <c:pt idx="4">
                  <c:v>0.66666666666666663</c:v>
                </c:pt>
                <c:pt idx="5">
                  <c:v>0.66666666666666663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847E-A54B-9833-1EB0CF61E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Wertschöpfungsstufe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Erfüllungsgrad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1054149572649573"/>
          <c:y val="3.5606565656565663E-2"/>
          <c:w val="0.85785555555555559"/>
          <c:h val="0.85383947474843591"/>
        </c:manualLayout>
      </c:layout>
      <c:scatterChart>
        <c:scatterStyle val="lineMarker"/>
        <c:varyColors val="0"/>
        <c:ser>
          <c:idx val="0"/>
          <c:order val="0"/>
          <c:tx>
            <c:v>1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Diagrammdaten!$B$2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Diagrammdaten!$B$3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B8-8045-A288-26C3AB301B7A}"/>
            </c:ext>
          </c:extLst>
        </c:ser>
        <c:ser>
          <c:idx val="1"/>
          <c:order val="1"/>
          <c:tx>
            <c:v>2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Diagrammdaten!$C$2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Diagrammdaten!$C$3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B8-8045-A288-26C3AB301B7A}"/>
            </c:ext>
          </c:extLst>
        </c:ser>
        <c:ser>
          <c:idx val="2"/>
          <c:order val="2"/>
          <c:tx>
            <c:v>3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Diagrammdaten!$D$2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Diagrammdaten!$D$3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4B8-8045-A288-26C3AB301B7A}"/>
            </c:ext>
          </c:extLst>
        </c:ser>
        <c:ser>
          <c:idx val="3"/>
          <c:order val="3"/>
          <c:tx>
            <c:v>4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Diagrammdaten!$E$2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Diagrammdaten!$E$3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4B8-8045-A288-26C3AB301B7A}"/>
            </c:ext>
          </c:extLst>
        </c:ser>
        <c:ser>
          <c:idx val="4"/>
          <c:order val="4"/>
          <c:tx>
            <c:v>5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Diagrammdaten!$F$2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Diagrammdaten!$F$3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4B8-8045-A288-26C3AB301B7A}"/>
            </c:ext>
          </c:extLst>
        </c:ser>
        <c:ser>
          <c:idx val="5"/>
          <c:order val="5"/>
          <c:tx>
            <c:v>6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Diagrammdaten!$G$2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Diagrammdaten!$G$3</c:f>
              <c:numCache>
                <c:formatCode>General</c:formatCode>
                <c:ptCount val="1"/>
                <c:pt idx="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4B8-8045-A288-26C3AB301B7A}"/>
            </c:ext>
          </c:extLst>
        </c:ser>
        <c:ser>
          <c:idx val="6"/>
          <c:order val="6"/>
          <c:tx>
            <c:v>7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Diagrammdaten!$H$2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Diagrammdaten!$H$3</c:f>
              <c:numCache>
                <c:formatCode>General</c:formatCode>
                <c:ptCount val="1"/>
                <c:pt idx="0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4B8-8045-A288-26C3AB301B7A}"/>
            </c:ext>
          </c:extLst>
        </c:ser>
        <c:ser>
          <c:idx val="7"/>
          <c:order val="7"/>
          <c:tx>
            <c:v>8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Diagrammdaten!$I$2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Diagrammdaten!$I$3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4B8-8045-A288-26C3AB301B7A}"/>
            </c:ext>
          </c:extLst>
        </c:ser>
        <c:ser>
          <c:idx val="8"/>
          <c:order val="8"/>
          <c:tx>
            <c:v>9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Diagrammdaten!$J$2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Diagrammdaten!$J$3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4B8-8045-A288-26C3AB301B7A}"/>
            </c:ext>
          </c:extLst>
        </c:ser>
        <c:ser>
          <c:idx val="9"/>
          <c:order val="9"/>
          <c:tx>
            <c:v>10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Diagrammdaten!$K$2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Diagrammdaten!$K$3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4B8-8045-A288-26C3AB301B7A}"/>
            </c:ext>
          </c:extLst>
        </c:ser>
        <c:ser>
          <c:idx val="10"/>
          <c:order val="10"/>
          <c:tx>
            <c:v>11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Diagrammdaten!$L$2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Diagrammdaten!$L$3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4B8-8045-A288-26C3AB301B7A}"/>
            </c:ext>
          </c:extLst>
        </c:ser>
        <c:ser>
          <c:idx val="11"/>
          <c:order val="11"/>
          <c:tx>
            <c:v>12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Diagrammdaten!$M$2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Diagrammdaten!$M$3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4B8-8045-A288-26C3AB301B7A}"/>
            </c:ext>
          </c:extLst>
        </c:ser>
        <c:ser>
          <c:idx val="12"/>
          <c:order val="12"/>
          <c:tx>
            <c:v>13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Diagrammdaten!$N$2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Diagrammdaten!$N$3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4B8-8045-A288-26C3AB301B7A}"/>
            </c:ext>
          </c:extLst>
        </c:ser>
        <c:ser>
          <c:idx val="13"/>
          <c:order val="13"/>
          <c:tx>
            <c:v>14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Diagrammdaten!$O$2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Diagrammdaten!$O$3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4B8-8045-A288-26C3AB301B7A}"/>
            </c:ext>
          </c:extLst>
        </c:ser>
        <c:ser>
          <c:idx val="14"/>
          <c:order val="14"/>
          <c:tx>
            <c:v>15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Diagrammdaten!$P$2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Diagrammdaten!$P$3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F4B8-8045-A288-26C3AB301B7A}"/>
            </c:ext>
          </c:extLst>
        </c:ser>
        <c:ser>
          <c:idx val="15"/>
          <c:order val="15"/>
          <c:tx>
            <c:v>16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Diagrammdaten!$Q$2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Diagrammdaten!$Q$3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F4B8-8045-A288-26C3AB301B7A}"/>
            </c:ext>
          </c:extLst>
        </c:ser>
        <c:ser>
          <c:idx val="16"/>
          <c:order val="16"/>
          <c:tx>
            <c:v>17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Diagrammdaten!$R$2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Diagrammdaten!$R$3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4B8-8045-A288-26C3AB301B7A}"/>
            </c:ext>
          </c:extLst>
        </c:ser>
        <c:ser>
          <c:idx val="17"/>
          <c:order val="17"/>
          <c:tx>
            <c:v>18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Diagrammdaten!$S$2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Diagrammdaten!$S$3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F4B8-8045-A288-26C3AB301B7A}"/>
            </c:ext>
          </c:extLst>
        </c:ser>
        <c:ser>
          <c:idx val="18"/>
          <c:order val="18"/>
          <c:tx>
            <c:v>19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Diagrammdaten!$T$2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Diagrammdaten!$T$3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F4B8-8045-A288-26C3AB301B7A}"/>
            </c:ext>
          </c:extLst>
        </c:ser>
        <c:ser>
          <c:idx val="19"/>
          <c:order val="19"/>
          <c:tx>
            <c:v>20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Diagrammdaten!$U$2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Diagrammdaten!$U$3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F4B8-8045-A288-26C3AB301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Positiver Impact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low"/>
        <c:crossAx val="20"/>
        <c:crosses val="autoZero"/>
        <c:crossBetween val="midCat"/>
      </c:valAx>
      <c:valAx>
        <c:axId val="20"/>
        <c:scaling>
          <c:orientation val="minMax"/>
          <c:max val="8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Notwendige Ressourcen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low"/>
        <c:crossAx val="10"/>
        <c:crosses val="autoZero"/>
        <c:crossBetween val="midCat"/>
      </c:valAx>
      <c:spPr>
        <a:blipFill>
          <a:blip xmlns:r="http://schemas.openxmlformats.org/officeDocument/2006/relationships" r:embed="rId1"/>
          <a:stretch>
            <a:fillRect/>
          </a:stretch>
        </a:blipFill>
      </c:spPr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40</xdr:row>
      <xdr:rowOff>0</xdr:rowOff>
    </xdr:from>
    <xdr:ext cx="7340600" cy="3708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32</xdr:row>
      <xdr:rowOff>0</xdr:rowOff>
    </xdr:from>
    <xdr:ext cx="5029200" cy="4203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od-management.online/playbookproduk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1A208"/>
    <pageSetUpPr fitToPage="1"/>
  </sheetPr>
  <dimension ref="A1:F38"/>
  <sheetViews>
    <sheetView showGridLines="0" tabSelected="1" topLeftCell="B1" workbookViewId="0">
      <selection sqref="A1:F1"/>
    </sheetView>
  </sheetViews>
  <sheetFormatPr baseColWidth="10" defaultColWidth="8.83203125" defaultRowHeight="15" x14ac:dyDescent="0.2"/>
  <cols>
    <col min="1" max="1" width="3" customWidth="1"/>
    <col min="2" max="2" width="4" customWidth="1"/>
    <col min="3" max="3" width="26" customWidth="1"/>
    <col min="4" max="4" width="58" customWidth="1"/>
    <col min="5" max="5" width="34" customWidth="1"/>
    <col min="6" max="6" width="24" customWidth="1"/>
  </cols>
  <sheetData>
    <row r="1" spans="1:6" ht="26" customHeight="1" x14ac:dyDescent="0.2">
      <c r="A1" s="52" t="s">
        <v>0</v>
      </c>
      <c r="B1" s="53"/>
      <c r="C1" s="53"/>
      <c r="D1" s="53"/>
      <c r="E1" s="53"/>
      <c r="F1" s="53"/>
    </row>
    <row r="2" spans="1:6" ht="20" customHeight="1" x14ac:dyDescent="0.2">
      <c r="B2" s="1" t="s">
        <v>96</v>
      </c>
    </row>
    <row r="3" spans="1:6" x14ac:dyDescent="0.2">
      <c r="B3" s="61" t="s">
        <v>97</v>
      </c>
      <c r="C3" s="53"/>
      <c r="D3" s="53"/>
      <c r="E3" s="53"/>
      <c r="F3" s="53"/>
    </row>
    <row r="5" spans="1:6" ht="22" customHeight="1" x14ac:dyDescent="0.2">
      <c r="B5" s="2" t="s">
        <v>98</v>
      </c>
      <c r="C5" s="3"/>
      <c r="D5" s="3"/>
      <c r="E5" s="3"/>
      <c r="F5" s="3"/>
    </row>
    <row r="6" spans="1:6" ht="38" customHeight="1" x14ac:dyDescent="0.2">
      <c r="B6" s="4" t="s">
        <v>99</v>
      </c>
      <c r="C6" s="5" t="s">
        <v>100</v>
      </c>
      <c r="D6" s="59" t="s">
        <v>101</v>
      </c>
      <c r="E6" s="55"/>
      <c r="F6" s="56"/>
    </row>
    <row r="7" spans="1:6" ht="38" customHeight="1" x14ac:dyDescent="0.2">
      <c r="B7" s="4" t="s">
        <v>102</v>
      </c>
      <c r="C7" s="5" t="s">
        <v>103</v>
      </c>
      <c r="D7" s="59" t="s">
        <v>104</v>
      </c>
      <c r="E7" s="55"/>
      <c r="F7" s="56"/>
    </row>
    <row r="8" spans="1:6" ht="38" customHeight="1" x14ac:dyDescent="0.2">
      <c r="B8" s="4" t="s">
        <v>105</v>
      </c>
      <c r="C8" s="5" t="s">
        <v>106</v>
      </c>
      <c r="D8" s="59" t="s">
        <v>107</v>
      </c>
      <c r="E8" s="55"/>
      <c r="F8" s="56"/>
    </row>
    <row r="9" spans="1:6" ht="38" customHeight="1" x14ac:dyDescent="0.2">
      <c r="B9" s="4" t="s">
        <v>108</v>
      </c>
      <c r="C9" s="5" t="s">
        <v>109</v>
      </c>
      <c r="D9" s="59" t="s">
        <v>110</v>
      </c>
      <c r="E9" s="55"/>
      <c r="F9" s="56"/>
    </row>
    <row r="10" spans="1:6" ht="38" customHeight="1" x14ac:dyDescent="0.2">
      <c r="B10" s="4" t="s">
        <v>111</v>
      </c>
      <c r="C10" s="5" t="s">
        <v>112</v>
      </c>
      <c r="D10" s="59" t="s">
        <v>113</v>
      </c>
      <c r="E10" s="55"/>
      <c r="F10" s="56"/>
    </row>
    <row r="12" spans="1:6" ht="22" customHeight="1" x14ac:dyDescent="0.2">
      <c r="B12" s="2" t="s">
        <v>114</v>
      </c>
      <c r="C12" s="3"/>
      <c r="D12" s="3"/>
      <c r="E12" s="3"/>
      <c r="F12" s="3"/>
    </row>
    <row r="13" spans="1:6" ht="34" customHeight="1" x14ac:dyDescent="0.2">
      <c r="B13" s="8"/>
      <c r="C13" s="5" t="s">
        <v>115</v>
      </c>
      <c r="D13" s="59" t="s">
        <v>116</v>
      </c>
      <c r="E13" s="55"/>
      <c r="F13" s="56"/>
    </row>
    <row r="14" spans="1:6" ht="34" customHeight="1" x14ac:dyDescent="0.2">
      <c r="B14" s="9"/>
      <c r="C14" s="5" t="s">
        <v>117</v>
      </c>
      <c r="D14" s="59" t="s">
        <v>118</v>
      </c>
      <c r="E14" s="55"/>
      <c r="F14" s="56"/>
    </row>
    <row r="15" spans="1:6" ht="34" customHeight="1" x14ac:dyDescent="0.2">
      <c r="B15" s="10"/>
      <c r="C15" s="5" t="s">
        <v>119</v>
      </c>
      <c r="D15" s="59" t="s">
        <v>120</v>
      </c>
      <c r="E15" s="55"/>
      <c r="F15" s="56"/>
    </row>
    <row r="16" spans="1:6" ht="34" customHeight="1" x14ac:dyDescent="0.2">
      <c r="B16" s="11"/>
      <c r="C16" s="5" t="s">
        <v>121</v>
      </c>
      <c r="D16" s="59" t="s">
        <v>122</v>
      </c>
      <c r="E16" s="55"/>
      <c r="F16" s="56"/>
    </row>
    <row r="18" spans="2:6" ht="22" customHeight="1" x14ac:dyDescent="0.2">
      <c r="B18" s="2" t="s">
        <v>123</v>
      </c>
      <c r="C18" s="3"/>
      <c r="D18" s="3"/>
      <c r="E18" s="3"/>
      <c r="F18" s="3"/>
    </row>
    <row r="19" spans="2:6" ht="30" customHeight="1" x14ac:dyDescent="0.2">
      <c r="B19" s="12"/>
      <c r="C19" s="12" t="s">
        <v>124</v>
      </c>
      <c r="D19" s="12" t="s">
        <v>125</v>
      </c>
      <c r="E19" s="12" t="s">
        <v>126</v>
      </c>
      <c r="F19" s="12" t="s">
        <v>127</v>
      </c>
    </row>
    <row r="20" spans="2:6" ht="36" customHeight="1" x14ac:dyDescent="0.2">
      <c r="B20" s="13" t="s">
        <v>99</v>
      </c>
      <c r="C20" s="14" t="s">
        <v>128</v>
      </c>
      <c r="D20" s="6" t="s">
        <v>129</v>
      </c>
      <c r="E20" s="6" t="s">
        <v>130</v>
      </c>
      <c r="F20" s="6" t="s">
        <v>131</v>
      </c>
    </row>
    <row r="21" spans="2:6" ht="36" customHeight="1" x14ac:dyDescent="0.2">
      <c r="B21" s="13" t="s">
        <v>102</v>
      </c>
      <c r="C21" s="14" t="s">
        <v>132</v>
      </c>
      <c r="D21" s="6" t="s">
        <v>133</v>
      </c>
      <c r="E21" s="6" t="s">
        <v>134</v>
      </c>
      <c r="F21" s="6" t="s">
        <v>135</v>
      </c>
    </row>
    <row r="22" spans="2:6" ht="36" customHeight="1" x14ac:dyDescent="0.2">
      <c r="B22" s="13" t="s">
        <v>105</v>
      </c>
      <c r="C22" s="14" t="s">
        <v>136</v>
      </c>
      <c r="D22" s="6" t="s">
        <v>137</v>
      </c>
      <c r="E22" s="6" t="s">
        <v>138</v>
      </c>
      <c r="F22" s="6" t="s">
        <v>139</v>
      </c>
    </row>
    <row r="23" spans="2:6" ht="36" customHeight="1" x14ac:dyDescent="0.2">
      <c r="B23" s="13" t="s">
        <v>108</v>
      </c>
      <c r="C23" s="14" t="s">
        <v>140</v>
      </c>
      <c r="D23" s="6" t="s">
        <v>141</v>
      </c>
      <c r="E23" s="6" t="s">
        <v>142</v>
      </c>
      <c r="F23" s="6" t="s">
        <v>139</v>
      </c>
    </row>
    <row r="24" spans="2:6" ht="36" customHeight="1" x14ac:dyDescent="0.2">
      <c r="B24" s="13" t="s">
        <v>111</v>
      </c>
      <c r="C24" s="14" t="s">
        <v>143</v>
      </c>
      <c r="D24" s="6" t="s">
        <v>144</v>
      </c>
      <c r="E24" s="6" t="s">
        <v>145</v>
      </c>
      <c r="F24" s="6" t="s">
        <v>146</v>
      </c>
    </row>
    <row r="26" spans="2:6" ht="22" customHeight="1" x14ac:dyDescent="0.2">
      <c r="B26" s="2" t="s">
        <v>147</v>
      </c>
      <c r="C26" s="3"/>
      <c r="D26" s="3"/>
      <c r="E26" s="3"/>
      <c r="F26" s="3"/>
    </row>
    <row r="27" spans="2:6" ht="24" customHeight="1" x14ac:dyDescent="0.2">
      <c r="B27" s="15" t="s">
        <v>148</v>
      </c>
      <c r="C27" s="58" t="s">
        <v>149</v>
      </c>
      <c r="D27" s="53"/>
      <c r="E27" s="53"/>
      <c r="F27" s="53"/>
    </row>
    <row r="28" spans="2:6" ht="24" customHeight="1" x14ac:dyDescent="0.2">
      <c r="B28" s="15" t="s">
        <v>148</v>
      </c>
      <c r="C28" s="58" t="s">
        <v>150</v>
      </c>
      <c r="D28" s="53"/>
      <c r="E28" s="53"/>
      <c r="F28" s="53"/>
    </row>
    <row r="29" spans="2:6" ht="24" customHeight="1" x14ac:dyDescent="0.2">
      <c r="B29" s="15" t="s">
        <v>148</v>
      </c>
      <c r="C29" s="58" t="s">
        <v>151</v>
      </c>
      <c r="D29" s="53"/>
      <c r="E29" s="53"/>
      <c r="F29" s="53"/>
    </row>
    <row r="30" spans="2:6" ht="24" customHeight="1" x14ac:dyDescent="0.2">
      <c r="B30" s="15" t="s">
        <v>148</v>
      </c>
      <c r="C30" s="58" t="s">
        <v>152</v>
      </c>
      <c r="D30" s="53"/>
      <c r="E30" s="53"/>
      <c r="F30" s="53"/>
    </row>
    <row r="31" spans="2:6" ht="24" customHeight="1" x14ac:dyDescent="0.2">
      <c r="B31" s="15" t="s">
        <v>148</v>
      </c>
      <c r="C31" s="58" t="s">
        <v>153</v>
      </c>
      <c r="D31" s="53"/>
      <c r="E31" s="53"/>
      <c r="F31" s="53"/>
    </row>
    <row r="32" spans="2:6" ht="24" customHeight="1" x14ac:dyDescent="0.2">
      <c r="B32" s="15" t="s">
        <v>148</v>
      </c>
      <c r="C32" s="58" t="s">
        <v>154</v>
      </c>
      <c r="D32" s="53"/>
      <c r="E32" s="53"/>
      <c r="F32" s="53"/>
    </row>
    <row r="34" spans="2:6" x14ac:dyDescent="0.2">
      <c r="B34" s="57" t="s">
        <v>155</v>
      </c>
      <c r="C34" s="53"/>
      <c r="D34" s="60" t="s">
        <v>156</v>
      </c>
      <c r="E34" s="53"/>
      <c r="F34" s="53"/>
    </row>
    <row r="36" spans="2:6" x14ac:dyDescent="0.2">
      <c r="B36" s="57" t="s">
        <v>157</v>
      </c>
      <c r="C36" s="53"/>
      <c r="D36" s="54" t="s">
        <v>158</v>
      </c>
      <c r="E36" s="55"/>
      <c r="F36" s="56"/>
    </row>
    <row r="37" spans="2:6" x14ac:dyDescent="0.2">
      <c r="B37" s="57" t="s">
        <v>159</v>
      </c>
      <c r="C37" s="53"/>
      <c r="D37" s="54" t="s">
        <v>160</v>
      </c>
      <c r="E37" s="55"/>
      <c r="F37" s="56"/>
    </row>
    <row r="38" spans="2:6" x14ac:dyDescent="0.2">
      <c r="B38" s="57" t="s">
        <v>161</v>
      </c>
      <c r="C38" s="53"/>
      <c r="D38" s="54" t="s">
        <v>162</v>
      </c>
      <c r="E38" s="55"/>
      <c r="F38" s="56"/>
    </row>
  </sheetData>
  <mergeCells count="25">
    <mergeCell ref="D38:F38"/>
    <mergeCell ref="B38:C38"/>
    <mergeCell ref="D14:F14"/>
    <mergeCell ref="B37:C37"/>
    <mergeCell ref="B34:C34"/>
    <mergeCell ref="C29:F29"/>
    <mergeCell ref="D34:F34"/>
    <mergeCell ref="C31:F31"/>
    <mergeCell ref="D37:F37"/>
    <mergeCell ref="C30:F30"/>
    <mergeCell ref="D15:F15"/>
    <mergeCell ref="C32:F32"/>
    <mergeCell ref="D16:F16"/>
    <mergeCell ref="C28:F28"/>
    <mergeCell ref="A1:F1"/>
    <mergeCell ref="D36:F36"/>
    <mergeCell ref="B36:C36"/>
    <mergeCell ref="C27:F27"/>
    <mergeCell ref="D6:F6"/>
    <mergeCell ref="D9:F9"/>
    <mergeCell ref="D8:F8"/>
    <mergeCell ref="D10:F10"/>
    <mergeCell ref="D13:F13"/>
    <mergeCell ref="B3:F3"/>
    <mergeCell ref="D7:F7"/>
  </mergeCells>
  <hyperlinks>
    <hyperlink ref="D34" r:id="rId1" xr:uid="{00000000-0004-0000-0000-000000000000}"/>
  </hyperlink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A208"/>
    <pageSetUpPr fitToPage="1"/>
  </sheetPr>
  <dimension ref="A1:G49"/>
  <sheetViews>
    <sheetView showGridLines="0" workbookViewId="0">
      <selection activeCell="H28" sqref="H28"/>
    </sheetView>
  </sheetViews>
  <sheetFormatPr baseColWidth="10" defaultColWidth="8.83203125" defaultRowHeight="15" x14ac:dyDescent="0.2"/>
  <cols>
    <col min="1" max="1" width="3" customWidth="1"/>
    <col min="2" max="2" width="32" customWidth="1"/>
    <col min="3" max="3" width="34" customWidth="1"/>
    <col min="4" max="4" width="26" customWidth="1"/>
    <col min="5" max="5" width="24" customWidth="1"/>
    <col min="6" max="6" width="26" customWidth="1"/>
    <col min="7" max="7" width="22" customWidth="1"/>
  </cols>
  <sheetData>
    <row r="1" spans="1:7" ht="26" customHeight="1" x14ac:dyDescent="0.2">
      <c r="A1" s="52" t="s">
        <v>0</v>
      </c>
      <c r="B1" s="53"/>
      <c r="C1" s="53"/>
      <c r="D1" s="53"/>
      <c r="E1" s="53"/>
      <c r="F1" s="53"/>
      <c r="G1" s="53"/>
    </row>
    <row r="2" spans="1:7" ht="20" customHeight="1" x14ac:dyDescent="0.2">
      <c r="B2" s="1" t="s">
        <v>163</v>
      </c>
    </row>
    <row r="3" spans="1:7" x14ac:dyDescent="0.2">
      <c r="B3" s="61" t="s">
        <v>164</v>
      </c>
      <c r="C3" s="53"/>
      <c r="D3" s="53"/>
      <c r="E3" s="53"/>
      <c r="F3" s="53"/>
      <c r="G3" s="53"/>
    </row>
    <row r="5" spans="1:7" ht="22" customHeight="1" x14ac:dyDescent="0.2">
      <c r="B5" s="2" t="s">
        <v>165</v>
      </c>
      <c r="C5" s="3"/>
      <c r="D5" s="3"/>
      <c r="E5" s="3"/>
      <c r="F5" s="3"/>
      <c r="G5" s="3"/>
    </row>
    <row r="6" spans="1:7" ht="26" customHeight="1" x14ac:dyDescent="0.2">
      <c r="B6" s="62" t="s">
        <v>166</v>
      </c>
      <c r="C6" s="53"/>
      <c r="D6" s="53"/>
      <c r="E6" s="53"/>
      <c r="F6" s="53"/>
      <c r="G6" s="53"/>
    </row>
    <row r="7" spans="1:7" ht="26" customHeight="1" x14ac:dyDescent="0.2">
      <c r="B7" s="16" t="s">
        <v>167</v>
      </c>
      <c r="C7" s="54" t="s">
        <v>168</v>
      </c>
      <c r="D7" s="66"/>
      <c r="E7" s="66"/>
      <c r="F7" s="66"/>
      <c r="G7" s="67"/>
    </row>
    <row r="8" spans="1:7" ht="26" customHeight="1" x14ac:dyDescent="0.2">
      <c r="C8" s="68"/>
      <c r="D8" s="69"/>
      <c r="E8" s="69"/>
      <c r="F8" s="69"/>
      <c r="G8" s="70"/>
    </row>
    <row r="9" spans="1:7" x14ac:dyDescent="0.2">
      <c r="B9" s="16" t="s">
        <v>169</v>
      </c>
      <c r="C9" s="54" t="s">
        <v>170</v>
      </c>
      <c r="D9" s="55"/>
      <c r="E9" s="55"/>
      <c r="F9" s="55"/>
      <c r="G9" s="56"/>
    </row>
    <row r="11" spans="1:7" ht="22" customHeight="1" x14ac:dyDescent="0.2">
      <c r="B11" s="2" t="s">
        <v>171</v>
      </c>
      <c r="C11" s="3"/>
      <c r="D11" s="3"/>
      <c r="E11" s="3"/>
      <c r="F11" s="3"/>
      <c r="G11" s="3"/>
    </row>
    <row r="12" spans="1:7" ht="26" customHeight="1" x14ac:dyDescent="0.2">
      <c r="B12" s="62" t="s">
        <v>172</v>
      </c>
      <c r="C12" s="53"/>
      <c r="D12" s="53"/>
      <c r="E12" s="53"/>
      <c r="F12" s="53"/>
      <c r="G12" s="53"/>
    </row>
    <row r="13" spans="1:7" ht="30" customHeight="1" x14ac:dyDescent="0.2">
      <c r="B13" s="12" t="s">
        <v>173</v>
      </c>
      <c r="C13" s="12" t="s">
        <v>174</v>
      </c>
      <c r="D13" s="12" t="s">
        <v>175</v>
      </c>
      <c r="E13" s="12" t="s">
        <v>176</v>
      </c>
      <c r="F13" s="12" t="s">
        <v>177</v>
      </c>
      <c r="G13" s="12" t="s">
        <v>178</v>
      </c>
    </row>
    <row r="14" spans="1:7" ht="30" customHeight="1" x14ac:dyDescent="0.2">
      <c r="B14" s="17" t="s">
        <v>179</v>
      </c>
      <c r="C14" s="17" t="s">
        <v>180</v>
      </c>
      <c r="D14" s="17" t="s">
        <v>161</v>
      </c>
      <c r="E14" s="17" t="s">
        <v>181</v>
      </c>
      <c r="F14" s="17" t="s">
        <v>182</v>
      </c>
      <c r="G14" s="17" t="s">
        <v>183</v>
      </c>
    </row>
    <row r="15" spans="1:7" ht="30" customHeight="1" x14ac:dyDescent="0.2">
      <c r="B15" s="17" t="s">
        <v>184</v>
      </c>
      <c r="C15" s="17" t="s">
        <v>185</v>
      </c>
      <c r="D15" s="17" t="s">
        <v>186</v>
      </c>
      <c r="E15" s="17" t="s">
        <v>187</v>
      </c>
      <c r="F15" s="17" t="s">
        <v>188</v>
      </c>
      <c r="G15" s="17" t="s">
        <v>183</v>
      </c>
    </row>
    <row r="16" spans="1:7" ht="30" customHeight="1" x14ac:dyDescent="0.2">
      <c r="B16" s="17" t="s">
        <v>189</v>
      </c>
      <c r="C16" s="17" t="s">
        <v>190</v>
      </c>
      <c r="D16" s="17" t="s">
        <v>186</v>
      </c>
      <c r="E16" s="17" t="s">
        <v>191</v>
      </c>
      <c r="F16" s="17" t="s">
        <v>192</v>
      </c>
      <c r="G16" s="17" t="s">
        <v>183</v>
      </c>
    </row>
    <row r="17" spans="2:7" ht="30" customHeight="1" x14ac:dyDescent="0.2">
      <c r="B17" s="17" t="s">
        <v>193</v>
      </c>
      <c r="C17" s="17" t="s">
        <v>194</v>
      </c>
      <c r="D17" s="17" t="s">
        <v>186</v>
      </c>
      <c r="E17" s="17" t="s">
        <v>195</v>
      </c>
      <c r="F17" s="17" t="s">
        <v>196</v>
      </c>
      <c r="G17" s="17" t="s">
        <v>183</v>
      </c>
    </row>
    <row r="18" spans="2:7" ht="30" customHeight="1" x14ac:dyDescent="0.2">
      <c r="B18" s="17" t="s">
        <v>197</v>
      </c>
      <c r="C18" s="17" t="s">
        <v>198</v>
      </c>
      <c r="D18" s="17" t="s">
        <v>186</v>
      </c>
      <c r="E18" s="17" t="s">
        <v>199</v>
      </c>
      <c r="F18" s="17" t="s">
        <v>200</v>
      </c>
      <c r="G18" s="17" t="s">
        <v>183</v>
      </c>
    </row>
    <row r="19" spans="2:7" ht="30" customHeight="1" x14ac:dyDescent="0.2">
      <c r="B19" s="17" t="s">
        <v>201</v>
      </c>
      <c r="C19" s="17" t="s">
        <v>202</v>
      </c>
      <c r="D19" s="17" t="s">
        <v>203</v>
      </c>
      <c r="E19" s="17" t="s">
        <v>204</v>
      </c>
      <c r="F19" s="17" t="s">
        <v>205</v>
      </c>
      <c r="G19" s="17" t="s">
        <v>183</v>
      </c>
    </row>
    <row r="20" spans="2:7" ht="30" customHeight="1" x14ac:dyDescent="0.2">
      <c r="B20" s="17" t="s">
        <v>206</v>
      </c>
      <c r="C20" s="17" t="s">
        <v>207</v>
      </c>
      <c r="D20" s="17" t="s">
        <v>208</v>
      </c>
      <c r="E20" s="17" t="s">
        <v>209</v>
      </c>
      <c r="F20" s="17" t="s">
        <v>210</v>
      </c>
      <c r="G20" s="17" t="s">
        <v>183</v>
      </c>
    </row>
    <row r="21" spans="2:7" ht="20" customHeight="1" x14ac:dyDescent="0.2">
      <c r="B21" s="17"/>
      <c r="C21" s="17"/>
      <c r="D21" s="17" t="s">
        <v>211</v>
      </c>
      <c r="E21" s="17"/>
      <c r="F21" s="17"/>
      <c r="G21" s="17" t="s">
        <v>211</v>
      </c>
    </row>
    <row r="23" spans="2:7" ht="22" customHeight="1" x14ac:dyDescent="0.2">
      <c r="B23" s="2" t="s">
        <v>212</v>
      </c>
      <c r="C23" s="3"/>
      <c r="D23" s="3"/>
      <c r="E23" s="3"/>
      <c r="F23" s="3"/>
      <c r="G23" s="3"/>
    </row>
    <row r="24" spans="2:7" x14ac:dyDescent="0.2">
      <c r="B24" s="16" t="s">
        <v>213</v>
      </c>
      <c r="C24" s="54" t="s">
        <v>179</v>
      </c>
      <c r="D24" s="56"/>
      <c r="E24" s="62" t="s">
        <v>214</v>
      </c>
      <c r="F24" s="53"/>
      <c r="G24" s="53"/>
    </row>
    <row r="25" spans="2:7" x14ac:dyDescent="0.2">
      <c r="B25" s="16" t="s">
        <v>215</v>
      </c>
      <c r="C25" s="54" t="s">
        <v>216</v>
      </c>
      <c r="D25" s="56"/>
      <c r="E25" s="62" t="s">
        <v>217</v>
      </c>
      <c r="F25" s="53"/>
      <c r="G25" s="53"/>
    </row>
    <row r="26" spans="2:7" x14ac:dyDescent="0.2">
      <c r="B26" s="16" t="s">
        <v>218</v>
      </c>
      <c r="C26" s="54" t="s">
        <v>219</v>
      </c>
      <c r="D26" s="56"/>
      <c r="E26" s="62" t="s">
        <v>220</v>
      </c>
      <c r="F26" s="53"/>
      <c r="G26" s="53"/>
    </row>
    <row r="27" spans="2:7" x14ac:dyDescent="0.2">
      <c r="B27" s="16" t="s">
        <v>221</v>
      </c>
      <c r="C27" s="54" t="s">
        <v>222</v>
      </c>
      <c r="D27" s="56"/>
      <c r="E27" s="62" t="s">
        <v>223</v>
      </c>
      <c r="F27" s="53"/>
      <c r="G27" s="53"/>
    </row>
    <row r="29" spans="2:7" ht="22" customHeight="1" x14ac:dyDescent="0.2">
      <c r="B29" s="2" t="s">
        <v>224</v>
      </c>
      <c r="C29" s="3"/>
      <c r="D29" s="3"/>
      <c r="E29" s="3"/>
      <c r="F29" s="3"/>
      <c r="G29" s="3"/>
    </row>
    <row r="30" spans="2:7" ht="20" customHeight="1" x14ac:dyDescent="0.2">
      <c r="B30" s="62" t="s">
        <v>225</v>
      </c>
      <c r="C30" s="53"/>
      <c r="D30" s="53"/>
      <c r="E30" s="53"/>
      <c r="F30" s="53"/>
      <c r="G30" s="53"/>
    </row>
    <row r="31" spans="2:7" ht="30" customHeight="1" x14ac:dyDescent="0.2">
      <c r="B31" s="12" t="s">
        <v>226</v>
      </c>
      <c r="C31" s="12" t="s">
        <v>227</v>
      </c>
      <c r="D31" s="64" t="s">
        <v>228</v>
      </c>
      <c r="E31" s="56"/>
      <c r="F31" s="64" t="s">
        <v>229</v>
      </c>
      <c r="G31" s="56"/>
    </row>
    <row r="32" spans="2:7" ht="38" customHeight="1" x14ac:dyDescent="0.2">
      <c r="B32" s="6" t="s">
        <v>230</v>
      </c>
      <c r="C32" s="18" t="s">
        <v>231</v>
      </c>
      <c r="D32" s="63" t="s">
        <v>184</v>
      </c>
      <c r="E32" s="56"/>
      <c r="F32" s="63" t="s">
        <v>232</v>
      </c>
      <c r="G32" s="56"/>
    </row>
    <row r="33" spans="2:7" ht="38" customHeight="1" x14ac:dyDescent="0.2">
      <c r="B33" s="6" t="s">
        <v>233</v>
      </c>
      <c r="C33" s="18" t="s">
        <v>234</v>
      </c>
      <c r="D33" s="63" t="s">
        <v>193</v>
      </c>
      <c r="E33" s="56"/>
      <c r="F33" s="63" t="s">
        <v>235</v>
      </c>
      <c r="G33" s="56"/>
    </row>
    <row r="34" spans="2:7" ht="38" customHeight="1" x14ac:dyDescent="0.2">
      <c r="B34" s="6" t="s">
        <v>236</v>
      </c>
      <c r="C34" s="18" t="s">
        <v>237</v>
      </c>
      <c r="D34" s="63" t="s">
        <v>193</v>
      </c>
      <c r="E34" s="56"/>
      <c r="F34" s="63" t="s">
        <v>238</v>
      </c>
      <c r="G34" s="56"/>
    </row>
    <row r="35" spans="2:7" ht="38" customHeight="1" x14ac:dyDescent="0.2">
      <c r="B35" s="6" t="s">
        <v>239</v>
      </c>
      <c r="C35" s="18" t="s">
        <v>240</v>
      </c>
      <c r="D35" s="63" t="s">
        <v>189</v>
      </c>
      <c r="E35" s="56"/>
      <c r="F35" s="63" t="s">
        <v>241</v>
      </c>
      <c r="G35" s="56"/>
    </row>
    <row r="36" spans="2:7" ht="38" customHeight="1" x14ac:dyDescent="0.2">
      <c r="B36" s="6" t="s">
        <v>242</v>
      </c>
      <c r="C36" s="18" t="s">
        <v>243</v>
      </c>
      <c r="D36" s="63" t="s">
        <v>189</v>
      </c>
      <c r="E36" s="56"/>
      <c r="F36" s="63" t="s">
        <v>244</v>
      </c>
      <c r="G36" s="56"/>
    </row>
    <row r="37" spans="2:7" ht="38" customHeight="1" x14ac:dyDescent="0.2">
      <c r="B37" s="6" t="s">
        <v>245</v>
      </c>
      <c r="C37" s="18" t="s">
        <v>246</v>
      </c>
      <c r="D37" s="63" t="s">
        <v>184</v>
      </c>
      <c r="E37" s="56"/>
      <c r="F37" s="63" t="s">
        <v>247</v>
      </c>
      <c r="G37" s="56"/>
    </row>
    <row r="38" spans="2:7" ht="38" customHeight="1" x14ac:dyDescent="0.2">
      <c r="B38" s="6" t="s">
        <v>248</v>
      </c>
      <c r="C38" s="18" t="s">
        <v>249</v>
      </c>
      <c r="D38" s="63" t="s">
        <v>197</v>
      </c>
      <c r="E38" s="56"/>
      <c r="F38" s="63" t="s">
        <v>250</v>
      </c>
      <c r="G38" s="56"/>
    </row>
    <row r="39" spans="2:7" ht="38" customHeight="1" x14ac:dyDescent="0.2">
      <c r="B39" s="6" t="s">
        <v>251</v>
      </c>
      <c r="C39" s="18" t="s">
        <v>252</v>
      </c>
      <c r="D39" s="63" t="s">
        <v>197</v>
      </c>
      <c r="E39" s="56"/>
      <c r="F39" s="63" t="s">
        <v>253</v>
      </c>
      <c r="G39" s="56"/>
    </row>
    <row r="41" spans="2:7" ht="22" customHeight="1" x14ac:dyDescent="0.2">
      <c r="B41" s="2" t="s">
        <v>254</v>
      </c>
      <c r="C41" s="3"/>
      <c r="D41" s="3"/>
      <c r="E41" s="3"/>
      <c r="F41" s="3"/>
      <c r="G41" s="3"/>
    </row>
    <row r="42" spans="2:7" ht="30" customHeight="1" x14ac:dyDescent="0.2">
      <c r="B42" s="12" t="s">
        <v>255</v>
      </c>
      <c r="C42" s="12" t="s">
        <v>256</v>
      </c>
      <c r="D42" s="64" t="s">
        <v>257</v>
      </c>
      <c r="E42" s="55"/>
      <c r="F42" s="55"/>
      <c r="G42" s="56"/>
    </row>
    <row r="43" spans="2:7" ht="34" customHeight="1" x14ac:dyDescent="0.2">
      <c r="B43" s="6" t="s">
        <v>258</v>
      </c>
      <c r="C43" s="17" t="s">
        <v>259</v>
      </c>
      <c r="D43" s="54" t="s">
        <v>260</v>
      </c>
      <c r="E43" s="55"/>
      <c r="F43" s="55"/>
      <c r="G43" s="56"/>
    </row>
    <row r="44" spans="2:7" ht="34" customHeight="1" x14ac:dyDescent="0.2">
      <c r="B44" s="6" t="s">
        <v>261</v>
      </c>
      <c r="C44" s="17" t="s">
        <v>259</v>
      </c>
      <c r="D44" s="54" t="s">
        <v>262</v>
      </c>
      <c r="E44" s="55"/>
      <c r="F44" s="55"/>
      <c r="G44" s="56"/>
    </row>
    <row r="45" spans="2:7" ht="34" customHeight="1" x14ac:dyDescent="0.2">
      <c r="B45" s="6" t="s">
        <v>263</v>
      </c>
      <c r="C45" s="17" t="s">
        <v>259</v>
      </c>
      <c r="D45" s="54" t="s">
        <v>264</v>
      </c>
      <c r="E45" s="55"/>
      <c r="F45" s="55"/>
      <c r="G45" s="56"/>
    </row>
    <row r="46" spans="2:7" ht="34" customHeight="1" x14ac:dyDescent="0.2">
      <c r="B46" s="6" t="s">
        <v>265</v>
      </c>
      <c r="C46" s="17" t="s">
        <v>259</v>
      </c>
      <c r="D46" s="54" t="s">
        <v>266</v>
      </c>
      <c r="E46" s="55"/>
      <c r="F46" s="55"/>
      <c r="G46" s="56"/>
    </row>
    <row r="47" spans="2:7" ht="34" customHeight="1" x14ac:dyDescent="0.2">
      <c r="B47" s="6" t="s">
        <v>267</v>
      </c>
      <c r="C47" s="17" t="s">
        <v>259</v>
      </c>
      <c r="D47" s="54" t="s">
        <v>268</v>
      </c>
      <c r="E47" s="55"/>
      <c r="F47" s="55"/>
      <c r="G47" s="56"/>
    </row>
    <row r="49" spans="2:7" x14ac:dyDescent="0.2">
      <c r="B49" s="65" t="s">
        <v>269</v>
      </c>
      <c r="C49" s="53"/>
      <c r="D49" s="53"/>
      <c r="E49" s="53"/>
      <c r="F49" s="53"/>
      <c r="G49" s="53"/>
    </row>
  </sheetData>
  <mergeCells count="40">
    <mergeCell ref="C7:G8"/>
    <mergeCell ref="E27:G27"/>
    <mergeCell ref="C25:D25"/>
    <mergeCell ref="D44:G44"/>
    <mergeCell ref="F33:G33"/>
    <mergeCell ref="C9:G9"/>
    <mergeCell ref="E25:G25"/>
    <mergeCell ref="C24:D24"/>
    <mergeCell ref="D34:E34"/>
    <mergeCell ref="F34:G34"/>
    <mergeCell ref="D36:E36"/>
    <mergeCell ref="D42:G42"/>
    <mergeCell ref="D31:E31"/>
    <mergeCell ref="C26:D26"/>
    <mergeCell ref="B49:G49"/>
    <mergeCell ref="E26:G26"/>
    <mergeCell ref="D32:E32"/>
    <mergeCell ref="F36:G36"/>
    <mergeCell ref="F32:G32"/>
    <mergeCell ref="B30:G30"/>
    <mergeCell ref="F35:G35"/>
    <mergeCell ref="D46:G46"/>
    <mergeCell ref="D47:G47"/>
    <mergeCell ref="D35:E35"/>
    <mergeCell ref="B6:G6"/>
    <mergeCell ref="A1:G1"/>
    <mergeCell ref="D45:G45"/>
    <mergeCell ref="F38:G38"/>
    <mergeCell ref="C27:D27"/>
    <mergeCell ref="D37:E37"/>
    <mergeCell ref="F31:G31"/>
    <mergeCell ref="D39:E39"/>
    <mergeCell ref="B3:G3"/>
    <mergeCell ref="E24:G24"/>
    <mergeCell ref="F37:G37"/>
    <mergeCell ref="F39:G39"/>
    <mergeCell ref="D33:E33"/>
    <mergeCell ref="D38:E38"/>
    <mergeCell ref="B12:G12"/>
    <mergeCell ref="D43:G43"/>
  </mergeCells>
  <conditionalFormatting sqref="C43:C47">
    <cfRule type="cellIs" dxfId="26" priority="6" operator="equal">
      <formula>"ja"</formula>
    </cfRule>
  </conditionalFormatting>
  <conditionalFormatting sqref="G14:G21">
    <cfRule type="cellIs" dxfId="25" priority="1" operator="equal">
      <formula>"zugesagt"</formula>
    </cfRule>
    <cfRule type="cellIs" dxfId="24" priority="2" operator="equal">
      <formula>"abgesagt"</formula>
    </cfRule>
  </conditionalFormatting>
  <dataValidations count="4">
    <dataValidation type="list" allowBlank="1" sqref="C9" xr:uid="{00000000-0002-0000-0100-000000000000}">
      <formula1>"Bitte auswählen,Gesamtes Unternehmen,Einzelne Wertschöpfungsstufe,Produktgruppe,Einzelnes Produkt"</formula1>
    </dataValidation>
    <dataValidation type="list" allowBlank="1" sqref="D14:D21" xr:uid="{00000000-0002-0000-0100-000001000000}">
      <formula1>"Bitte auswählen,Moderation,Kernteam,Protokoll,Gast / Fachinput,Entscheider"</formula1>
    </dataValidation>
    <dataValidation type="list" allowBlank="1" sqref="G14:G21" xr:uid="{00000000-0002-0000-0100-000002000000}">
      <formula1>"Bitte auswählen,zugesagt,abgesagt"</formula1>
    </dataValidation>
    <dataValidation type="list" allowBlank="1" sqref="C43:C47" xr:uid="{00000000-0002-0000-0100-000003000000}">
      <formula1>"Bitte auswählen,ja"</formula1>
    </dataValidation>
  </dataValidation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1A208"/>
    <pageSetUpPr fitToPage="1"/>
  </sheetPr>
  <dimension ref="A1:K67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K1"/>
    </sheetView>
  </sheetViews>
  <sheetFormatPr baseColWidth="10" defaultColWidth="8.83203125" defaultRowHeight="15" x14ac:dyDescent="0.2"/>
  <cols>
    <col min="1" max="1" width="3" customWidth="1"/>
    <col min="2" max="2" width="20" customWidth="1"/>
    <col min="3" max="3" width="14" customWidth="1"/>
    <col min="4" max="4" width="74" customWidth="1"/>
    <col min="5" max="5" width="18" customWidth="1"/>
    <col min="6" max="6" width="3" customWidth="1"/>
    <col min="7" max="7" width="22" customWidth="1"/>
    <col min="8" max="8" width="11" customWidth="1"/>
    <col min="9" max="9" width="16" customWidth="1"/>
    <col min="10" max="10" width="20.83203125" customWidth="1"/>
    <col min="11" max="11" width="25.83203125" customWidth="1"/>
    <col min="12" max="12" width="3" customWidth="1"/>
    <col min="13" max="13" width="20" customWidth="1"/>
    <col min="14" max="14" width="12" customWidth="1"/>
    <col min="15" max="15" width="10" customWidth="1"/>
    <col min="16" max="16" width="12" customWidth="1"/>
  </cols>
  <sheetData>
    <row r="1" spans="1:11" ht="26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" customHeight="1" x14ac:dyDescent="0.2">
      <c r="B2" s="1" t="s">
        <v>1</v>
      </c>
    </row>
    <row r="3" spans="1:11" x14ac:dyDescent="0.2">
      <c r="B3" s="61" t="s">
        <v>2</v>
      </c>
      <c r="C3" s="53"/>
      <c r="D3" s="53"/>
      <c r="E3" s="53"/>
    </row>
    <row r="5" spans="1:11" ht="22" customHeight="1" x14ac:dyDescent="0.2">
      <c r="B5" s="2" t="s">
        <v>3</v>
      </c>
      <c r="C5" s="3"/>
      <c r="D5" s="3"/>
      <c r="E5" s="3"/>
      <c r="G5" s="2" t="s">
        <v>4</v>
      </c>
      <c r="H5" s="3"/>
      <c r="I5" s="3"/>
      <c r="J5" s="3"/>
      <c r="K5" s="3"/>
    </row>
    <row r="6" spans="1:11" ht="30" customHeight="1" x14ac:dyDescent="0.2">
      <c r="B6" s="48" t="s">
        <v>5</v>
      </c>
      <c r="C6" s="48" t="s">
        <v>6</v>
      </c>
      <c r="D6" s="12" t="s">
        <v>7</v>
      </c>
      <c r="E6" s="12" t="s">
        <v>8</v>
      </c>
      <c r="G6" s="62" t="s">
        <v>9</v>
      </c>
      <c r="H6" s="53"/>
      <c r="I6" s="53"/>
      <c r="J6" s="53"/>
      <c r="K6" s="53"/>
    </row>
    <row r="7" spans="1:11" ht="40" customHeight="1" x14ac:dyDescent="0.2">
      <c r="B7" s="75" t="s">
        <v>10</v>
      </c>
      <c r="C7" s="74" t="s">
        <v>11</v>
      </c>
      <c r="D7" s="47" t="s">
        <v>12</v>
      </c>
      <c r="E7" s="19" t="s">
        <v>13</v>
      </c>
      <c r="G7" s="50" t="s">
        <v>5</v>
      </c>
      <c r="H7" s="50" t="s">
        <v>14</v>
      </c>
      <c r="I7" s="50" t="s">
        <v>15</v>
      </c>
      <c r="J7" s="20" t="s">
        <v>6</v>
      </c>
      <c r="K7" s="20" t="s">
        <v>15</v>
      </c>
    </row>
    <row r="8" spans="1:11" ht="40" customHeight="1" x14ac:dyDescent="0.2">
      <c r="B8" s="72"/>
      <c r="C8" s="72"/>
      <c r="D8" s="47" t="s">
        <v>16</v>
      </c>
      <c r="E8" s="19" t="s">
        <v>17</v>
      </c>
      <c r="G8" s="74" t="s">
        <v>10</v>
      </c>
      <c r="H8" s="76" t="str">
        <f>COUNTIF(E7:E15,"JA")+COUNTIF(E7:E15,"NEIN") &amp; " von 9"</f>
        <v>6 von 9</v>
      </c>
      <c r="I8" s="71">
        <f>IF(COUNTIF(E7:E15,"JA")+COUNTIF(E7:E15,"NEIN")=0,"",COUNTIF(E7:E15,"JA")/(COUNTIF(E7:E15,"JA")+COUNTIF(E7:E15,"NEIN")))</f>
        <v>0.33333333333333331</v>
      </c>
      <c r="J8" s="49" t="s">
        <v>11</v>
      </c>
      <c r="K8" s="21">
        <f>IF(COUNTIF(E7:E9,"JA")+COUNTIF(E7:E9,"NEIN")=0,"",COUNTIF(E7:E9,"JA")/(COUNTIF(E7:E9,"JA")+COUNTIF(E7:E9,"NEIN")))</f>
        <v>0</v>
      </c>
    </row>
    <row r="9" spans="1:11" ht="40" customHeight="1" x14ac:dyDescent="0.2">
      <c r="B9" s="72"/>
      <c r="C9" s="73"/>
      <c r="D9" s="47" t="s">
        <v>18</v>
      </c>
      <c r="E9" s="19" t="s">
        <v>17</v>
      </c>
      <c r="G9" s="72"/>
      <c r="H9" s="72"/>
      <c r="I9" s="72"/>
      <c r="J9" s="49" t="s">
        <v>19</v>
      </c>
      <c r="K9" s="21">
        <f>IF(COUNTIF(E10:E12,"JA")+COUNTIF(E10:E12,"NEIN")=0,"",COUNTIF(E10:E12,"JA")/(COUNTIF(E10:E12,"JA")+COUNTIF(E10:E12,"NEIN")))</f>
        <v>0.33333333333333331</v>
      </c>
    </row>
    <row r="10" spans="1:11" ht="40" customHeight="1" x14ac:dyDescent="0.2">
      <c r="B10" s="72"/>
      <c r="C10" s="74" t="s">
        <v>19</v>
      </c>
      <c r="D10" s="47" t="s">
        <v>20</v>
      </c>
      <c r="E10" s="19" t="s">
        <v>13</v>
      </c>
      <c r="G10" s="73"/>
      <c r="H10" s="73"/>
      <c r="I10" s="73"/>
      <c r="J10" s="49" t="s">
        <v>21</v>
      </c>
      <c r="K10" s="21">
        <f>IF(COUNTIF(E13:E15,"JA")+COUNTIF(E13:E15,"NEIN")=0,"",COUNTIF(E13:E15,"JA")/(COUNTIF(E13:E15,"JA")+COUNTIF(E13:E15,"NEIN")))</f>
        <v>0.5</v>
      </c>
    </row>
    <row r="11" spans="1:11" ht="40" customHeight="1" x14ac:dyDescent="0.2">
      <c r="B11" s="72"/>
      <c r="C11" s="72"/>
      <c r="D11" s="47" t="s">
        <v>22</v>
      </c>
      <c r="E11" s="19" t="s">
        <v>13</v>
      </c>
      <c r="G11" s="74" t="s">
        <v>23</v>
      </c>
      <c r="H11" s="76" t="str">
        <f>COUNTIF(E16:E24,"JA")+COUNTIF(E16:E24,"NEIN") &amp; " von 9"</f>
        <v>8 von 9</v>
      </c>
      <c r="I11" s="71">
        <f>IF(COUNTIF(E16:E24,"JA")+COUNTIF(E16:E24,"NEIN")=0,"",COUNTIF(E16:E24,"JA")/(COUNTIF(E16:E24,"JA")+COUNTIF(E16:E24,"NEIN")))</f>
        <v>0.25</v>
      </c>
      <c r="J11" s="49" t="s">
        <v>11</v>
      </c>
      <c r="K11" s="21">
        <f>IF(COUNTIF(E16:E18,"JA")+COUNTIF(E16:E18,"NEIN")=0,"",COUNTIF(E16:E18,"JA")/(COUNTIF(E16:E18,"JA")+COUNTIF(E16:E18,"NEIN")))</f>
        <v>0</v>
      </c>
    </row>
    <row r="12" spans="1:11" ht="40" customHeight="1" x14ac:dyDescent="0.2">
      <c r="B12" s="72"/>
      <c r="C12" s="73"/>
      <c r="D12" s="47" t="s">
        <v>24</v>
      </c>
      <c r="E12" s="19" t="s">
        <v>25</v>
      </c>
      <c r="G12" s="72"/>
      <c r="H12" s="72"/>
      <c r="I12" s="72"/>
      <c r="J12" s="49" t="s">
        <v>19</v>
      </c>
      <c r="K12" s="21">
        <f>IF(COUNTIF(E19:E21,"JA")+COUNTIF(E19:E21,"NEIN")=0,"",COUNTIF(E19:E21,"JA")/(COUNTIF(E19:E21,"JA")+COUNTIF(E19:E21,"NEIN")))</f>
        <v>0.33333333333333331</v>
      </c>
    </row>
    <row r="13" spans="1:11" ht="40" customHeight="1" x14ac:dyDescent="0.2">
      <c r="B13" s="72"/>
      <c r="C13" s="74" t="s">
        <v>21</v>
      </c>
      <c r="D13" s="47" t="s">
        <v>26</v>
      </c>
      <c r="E13" s="19" t="s">
        <v>17</v>
      </c>
      <c r="G13" s="73"/>
      <c r="H13" s="73"/>
      <c r="I13" s="73"/>
      <c r="J13" s="49" t="s">
        <v>21</v>
      </c>
      <c r="K13" s="21">
        <f>IF(COUNTIF(E22:E24,"JA")+COUNTIF(E22:E24,"NEIN")=0,"",COUNTIF(E22:E24,"JA")/(COUNTIF(E22:E24,"JA")+COUNTIF(E22:E24,"NEIN")))</f>
        <v>0.33333333333333331</v>
      </c>
    </row>
    <row r="14" spans="1:11" ht="40" customHeight="1" x14ac:dyDescent="0.2">
      <c r="B14" s="72"/>
      <c r="C14" s="72"/>
      <c r="D14" s="47" t="s">
        <v>27</v>
      </c>
      <c r="E14" s="19" t="s">
        <v>13</v>
      </c>
      <c r="G14" s="74" t="s">
        <v>28</v>
      </c>
      <c r="H14" s="76" t="str">
        <f>COUNTIF(E25:E33,"JA")+COUNTIF(E25:E33,"NEIN") &amp; " von 9"</f>
        <v>9 von 9</v>
      </c>
      <c r="I14" s="71">
        <f>IF(COUNTIF(E25:E33,"JA")+COUNTIF(E25:E33,"NEIN")=0,"",COUNTIF(E25:E33,"JA")/(COUNTIF(E25:E33,"JA")+COUNTIF(E25:E33,"NEIN")))</f>
        <v>0.33333333333333331</v>
      </c>
      <c r="J14" s="49" t="s">
        <v>11</v>
      </c>
      <c r="K14" s="21">
        <f>IF(COUNTIF(E25:E27,"JA")+COUNTIF(E25:E27,"NEIN")=0,"",COUNTIF(E25:E27,"JA")/(COUNTIF(E25:E27,"JA")+COUNTIF(E25:E27,"NEIN")))</f>
        <v>0.33333333333333331</v>
      </c>
    </row>
    <row r="15" spans="1:11" ht="40" customHeight="1" x14ac:dyDescent="0.2">
      <c r="B15" s="73"/>
      <c r="C15" s="73"/>
      <c r="D15" s="47" t="s">
        <v>29</v>
      </c>
      <c r="E15" s="19" t="s">
        <v>25</v>
      </c>
      <c r="G15" s="72"/>
      <c r="H15" s="72"/>
      <c r="I15" s="72"/>
      <c r="J15" s="49" t="s">
        <v>19</v>
      </c>
      <c r="K15" s="21">
        <f>IF(COUNTIF(E28:E30,"JA")+COUNTIF(E28:E30,"NEIN")=0,"",COUNTIF(E28:E30,"JA")/(COUNTIF(E28:E30,"JA")+COUNTIF(E28:E30,"NEIN")))</f>
        <v>0.33333333333333331</v>
      </c>
    </row>
    <row r="16" spans="1:11" ht="40" customHeight="1" x14ac:dyDescent="0.2">
      <c r="B16" s="75" t="s">
        <v>23</v>
      </c>
      <c r="C16" s="74" t="s">
        <v>11</v>
      </c>
      <c r="D16" s="47" t="s">
        <v>30</v>
      </c>
      <c r="E16" s="19" t="s">
        <v>13</v>
      </c>
      <c r="G16" s="73"/>
      <c r="H16" s="73"/>
      <c r="I16" s="73"/>
      <c r="J16" s="49" t="s">
        <v>21</v>
      </c>
      <c r="K16" s="21">
        <f>IF(COUNTIF(E31:E33,"JA")+COUNTIF(E31:E33,"NEIN")=0,"",COUNTIF(E31:E33,"JA")/(COUNTIF(E31:E33,"JA")+COUNTIF(E31:E33,"NEIN")))</f>
        <v>0.33333333333333331</v>
      </c>
    </row>
    <row r="17" spans="2:11" ht="40" customHeight="1" x14ac:dyDescent="0.2">
      <c r="B17" s="72"/>
      <c r="C17" s="72"/>
      <c r="D17" s="47" t="s">
        <v>31</v>
      </c>
      <c r="E17" s="19" t="s">
        <v>17</v>
      </c>
      <c r="G17" s="74" t="s">
        <v>32</v>
      </c>
      <c r="H17" s="76" t="str">
        <f>COUNTIF(E34:E42,"JA")+COUNTIF(E34:E42,"NEIN") &amp; " von 9"</f>
        <v>9 von 9</v>
      </c>
      <c r="I17" s="71">
        <f>IF(COUNTIF(E34:E42,"JA")+COUNTIF(E34:E42,"NEIN")=0,"",COUNTIF(E34:E42,"JA")/(COUNTIF(E34:E42,"JA")+COUNTIF(E34:E42,"NEIN")))</f>
        <v>0.33333333333333331</v>
      </c>
      <c r="J17" s="49" t="s">
        <v>11</v>
      </c>
      <c r="K17" s="21">
        <f>IF(COUNTIF(E34:E36,"JA")+COUNTIF(E34:E36,"NEIN")=0,"",COUNTIF(E34:E36,"JA")/(COUNTIF(E34:E36,"JA")+COUNTIF(E34:E36,"NEIN")))</f>
        <v>0.33333333333333331</v>
      </c>
    </row>
    <row r="18" spans="2:11" ht="40" customHeight="1" x14ac:dyDescent="0.2">
      <c r="B18" s="72"/>
      <c r="C18" s="73"/>
      <c r="D18" s="47" t="s">
        <v>33</v>
      </c>
      <c r="E18" s="19" t="s">
        <v>13</v>
      </c>
      <c r="G18" s="72"/>
      <c r="H18" s="72"/>
      <c r="I18" s="72"/>
      <c r="J18" s="49" t="s">
        <v>19</v>
      </c>
      <c r="K18" s="21">
        <f>IF(COUNTIF(E37:E39,"JA")+COUNTIF(E37:E39,"NEIN")=0,"",COUNTIF(E37:E39,"JA")/(COUNTIF(E37:E39,"JA")+COUNTIF(E37:E39,"NEIN")))</f>
        <v>0.33333333333333331</v>
      </c>
    </row>
    <row r="19" spans="2:11" ht="40" customHeight="1" x14ac:dyDescent="0.2">
      <c r="B19" s="72"/>
      <c r="C19" s="74" t="s">
        <v>19</v>
      </c>
      <c r="D19" s="47" t="s">
        <v>34</v>
      </c>
      <c r="E19" s="19" t="s">
        <v>13</v>
      </c>
      <c r="G19" s="73"/>
      <c r="H19" s="73"/>
      <c r="I19" s="73"/>
      <c r="J19" s="49" t="s">
        <v>21</v>
      </c>
      <c r="K19" s="21">
        <f>IF(COUNTIF(E40:E42,"JA")+COUNTIF(E40:E42,"NEIN")=0,"",COUNTIF(E40:E42,"JA")/(COUNTIF(E40:E42,"JA")+COUNTIF(E40:E42,"NEIN")))</f>
        <v>0.33333333333333331</v>
      </c>
    </row>
    <row r="20" spans="2:11" ht="40" customHeight="1" x14ac:dyDescent="0.2">
      <c r="B20" s="72"/>
      <c r="C20" s="72"/>
      <c r="D20" s="47" t="s">
        <v>35</v>
      </c>
      <c r="E20" s="19" t="s">
        <v>13</v>
      </c>
      <c r="G20" s="74" t="s">
        <v>36</v>
      </c>
      <c r="H20" s="76" t="str">
        <f>COUNTIF(E43:E51,"JA")+COUNTIF(E43:E51,"NEIN") &amp; " von 9"</f>
        <v>9 von 9</v>
      </c>
      <c r="I20" s="71">
        <f>IF(COUNTIF(E43:E51,"JA")+COUNTIF(E43:E51,"NEIN")=0,"",COUNTIF(E43:E51,"JA")/(COUNTIF(E43:E51,"JA")+COUNTIF(E43:E51,"NEIN")))</f>
        <v>0.77777777777777779</v>
      </c>
      <c r="J20" s="49" t="s">
        <v>11</v>
      </c>
      <c r="K20" s="21">
        <f>IF(COUNTIF(E43:E45,"JA")+COUNTIF(E43:E45,"NEIN")=0,"",COUNTIF(E43:E45,"JA")/(COUNTIF(E43:E45,"JA")+COUNTIF(E43:E45,"NEIN")))</f>
        <v>0.66666666666666663</v>
      </c>
    </row>
    <row r="21" spans="2:11" ht="40" customHeight="1" x14ac:dyDescent="0.2">
      <c r="B21" s="72"/>
      <c r="C21" s="73"/>
      <c r="D21" s="47" t="s">
        <v>37</v>
      </c>
      <c r="E21" s="19" t="s">
        <v>25</v>
      </c>
      <c r="G21" s="72"/>
      <c r="H21" s="72"/>
      <c r="I21" s="72"/>
      <c r="J21" s="49" t="s">
        <v>19</v>
      </c>
      <c r="K21" s="21">
        <f>IF(COUNTIF(E46:E48,"JA")+COUNTIF(E46:E48,"NEIN")=0,"",COUNTIF(E46:E48,"JA")/(COUNTIF(E46:E48,"JA")+COUNTIF(E46:E48,"NEIN")))</f>
        <v>1</v>
      </c>
    </row>
    <row r="22" spans="2:11" ht="40" customHeight="1" x14ac:dyDescent="0.2">
      <c r="B22" s="72"/>
      <c r="C22" s="74" t="s">
        <v>21</v>
      </c>
      <c r="D22" s="47" t="s">
        <v>38</v>
      </c>
      <c r="E22" s="19" t="s">
        <v>25</v>
      </c>
      <c r="G22" s="73"/>
      <c r="H22" s="73"/>
      <c r="I22" s="73"/>
      <c r="J22" s="49" t="s">
        <v>21</v>
      </c>
      <c r="K22" s="21">
        <f>IF(COUNTIF(E49:E51,"JA")+COUNTIF(E49:E51,"NEIN")=0,"",COUNTIF(E49:E51,"JA")/(COUNTIF(E49:E51,"JA")+COUNTIF(E49:E51,"NEIN")))</f>
        <v>0.66666666666666663</v>
      </c>
    </row>
    <row r="23" spans="2:11" ht="40" customHeight="1" x14ac:dyDescent="0.2">
      <c r="B23" s="72"/>
      <c r="C23" s="72"/>
      <c r="D23" s="47" t="s">
        <v>39</v>
      </c>
      <c r="E23" s="19" t="s">
        <v>13</v>
      </c>
      <c r="G23" s="74" t="s">
        <v>40</v>
      </c>
      <c r="H23" s="76" t="str">
        <f>COUNTIF(E52:E60,"JA")+COUNTIF(E52:E60,"NEIN") &amp; " von 9"</f>
        <v>9 von 9</v>
      </c>
      <c r="I23" s="71">
        <f>IF(COUNTIF(E52:E60,"JA")+COUNTIF(E52:E60,"NEIN")=0,"",COUNTIF(E52:E60,"JA")/(COUNTIF(E52:E60,"JA")+COUNTIF(E52:E60,"NEIN")))</f>
        <v>0.77777777777777779</v>
      </c>
      <c r="J23" s="49" t="s">
        <v>11</v>
      </c>
      <c r="K23" s="21">
        <f>IF(COUNTIF(E52:E54,"JA")+COUNTIF(E52:E54,"NEIN")=0,"",COUNTIF(E52:E54,"JA")/(COUNTIF(E52:E54,"JA")+COUNTIF(E52:E54,"NEIN")))</f>
        <v>1</v>
      </c>
    </row>
    <row r="24" spans="2:11" ht="40" customHeight="1" x14ac:dyDescent="0.2">
      <c r="B24" s="73"/>
      <c r="C24" s="73"/>
      <c r="D24" s="47" t="s">
        <v>41</v>
      </c>
      <c r="E24" s="19" t="s">
        <v>13</v>
      </c>
      <c r="G24" s="72"/>
      <c r="H24" s="72"/>
      <c r="I24" s="72"/>
      <c r="J24" s="49" t="s">
        <v>19</v>
      </c>
      <c r="K24" s="21">
        <f>IF(COUNTIF(E55:E57,"JA")+COUNTIF(E55:E57,"NEIN")=0,"",COUNTIF(E55:E57,"JA")/(COUNTIF(E55:E57,"JA")+COUNTIF(E55:E57,"NEIN")))</f>
        <v>0.66666666666666663</v>
      </c>
    </row>
    <row r="25" spans="2:11" ht="40" customHeight="1" x14ac:dyDescent="0.2">
      <c r="B25" s="75" t="s">
        <v>28</v>
      </c>
      <c r="C25" s="74" t="s">
        <v>11</v>
      </c>
      <c r="D25" s="47" t="s">
        <v>42</v>
      </c>
      <c r="E25" s="19" t="s">
        <v>13</v>
      </c>
      <c r="G25" s="73"/>
      <c r="H25" s="73"/>
      <c r="I25" s="73"/>
      <c r="J25" s="49" t="s">
        <v>21</v>
      </c>
      <c r="K25" s="21">
        <f>IF(COUNTIF(E58:E60,"JA")+COUNTIF(E58:E60,"NEIN")=0,"",COUNTIF(E58:E60,"JA")/(COUNTIF(E58:E60,"JA")+COUNTIF(E58:E60,"NEIN")))</f>
        <v>0.66666666666666663</v>
      </c>
    </row>
    <row r="26" spans="2:11" ht="40" customHeight="1" x14ac:dyDescent="0.2">
      <c r="B26" s="72"/>
      <c r="C26" s="72"/>
      <c r="D26" s="47" t="s">
        <v>43</v>
      </c>
      <c r="E26" s="19" t="s">
        <v>25</v>
      </c>
      <c r="H26" s="51"/>
      <c r="I26" s="62" t="s">
        <v>44</v>
      </c>
      <c r="J26" s="53"/>
      <c r="K26" s="53"/>
    </row>
    <row r="27" spans="2:11" ht="40" customHeight="1" x14ac:dyDescent="0.2">
      <c r="B27" s="72"/>
      <c r="C27" s="73"/>
      <c r="D27" s="47" t="s">
        <v>45</v>
      </c>
      <c r="E27" s="19" t="s">
        <v>13</v>
      </c>
      <c r="H27" s="22"/>
      <c r="I27" s="62" t="s">
        <v>46</v>
      </c>
      <c r="J27" s="53"/>
      <c r="K27" s="53"/>
    </row>
    <row r="28" spans="2:11" ht="40" customHeight="1" x14ac:dyDescent="0.2">
      <c r="B28" s="72"/>
      <c r="C28" s="74" t="s">
        <v>19</v>
      </c>
      <c r="D28" s="47" t="s">
        <v>47</v>
      </c>
      <c r="E28" s="19" t="s">
        <v>25</v>
      </c>
      <c r="H28" s="11"/>
      <c r="I28" s="62" t="s">
        <v>48</v>
      </c>
      <c r="J28" s="53"/>
      <c r="K28" s="53"/>
    </row>
    <row r="29" spans="2:11" ht="40" customHeight="1" x14ac:dyDescent="0.2">
      <c r="B29" s="72"/>
      <c r="C29" s="72"/>
      <c r="D29" s="47" t="s">
        <v>49</v>
      </c>
      <c r="E29" s="19" t="s">
        <v>13</v>
      </c>
    </row>
    <row r="30" spans="2:11" ht="40" customHeight="1" x14ac:dyDescent="0.2">
      <c r="B30" s="72"/>
      <c r="C30" s="73"/>
      <c r="D30" s="47" t="s">
        <v>50</v>
      </c>
      <c r="E30" s="19" t="s">
        <v>13</v>
      </c>
      <c r="G30" s="2" t="s">
        <v>51</v>
      </c>
      <c r="H30" s="3"/>
      <c r="I30" s="3"/>
      <c r="J30" s="3"/>
      <c r="K30" s="3"/>
    </row>
    <row r="31" spans="2:11" ht="40" customHeight="1" x14ac:dyDescent="0.2">
      <c r="B31" s="72"/>
      <c r="C31" s="74" t="s">
        <v>21</v>
      </c>
      <c r="D31" s="47" t="s">
        <v>52</v>
      </c>
      <c r="E31" s="19" t="s">
        <v>25</v>
      </c>
      <c r="G31" s="62" t="s">
        <v>53</v>
      </c>
      <c r="H31" s="53"/>
      <c r="I31" s="53"/>
      <c r="J31" s="53"/>
      <c r="K31" s="53"/>
    </row>
    <row r="32" spans="2:11" ht="40" customHeight="1" x14ac:dyDescent="0.2">
      <c r="B32" s="72"/>
      <c r="C32" s="72"/>
      <c r="D32" s="47" t="s">
        <v>54</v>
      </c>
      <c r="E32" s="19" t="s">
        <v>13</v>
      </c>
      <c r="G32" s="20" t="s">
        <v>5</v>
      </c>
      <c r="H32" s="77" t="s">
        <v>55</v>
      </c>
      <c r="I32" s="56"/>
      <c r="J32" s="77" t="s">
        <v>56</v>
      </c>
      <c r="K32" s="56"/>
    </row>
    <row r="33" spans="2:11" ht="40" customHeight="1" x14ac:dyDescent="0.2">
      <c r="B33" s="73"/>
      <c r="C33" s="73"/>
      <c r="D33" s="47" t="s">
        <v>57</v>
      </c>
      <c r="E33" s="19" t="s">
        <v>13</v>
      </c>
      <c r="G33" s="23" t="s">
        <v>10</v>
      </c>
      <c r="H33" s="78" t="s">
        <v>58</v>
      </c>
      <c r="I33" s="56"/>
      <c r="J33" s="54" t="s">
        <v>59</v>
      </c>
      <c r="K33" s="56"/>
    </row>
    <row r="34" spans="2:11" ht="40" customHeight="1" x14ac:dyDescent="0.2">
      <c r="B34" s="75" t="s">
        <v>32</v>
      </c>
      <c r="C34" s="74" t="s">
        <v>11</v>
      </c>
      <c r="D34" s="47" t="s">
        <v>60</v>
      </c>
      <c r="E34" s="19" t="s">
        <v>13</v>
      </c>
      <c r="G34" s="23" t="s">
        <v>23</v>
      </c>
      <c r="H34" s="78" t="s">
        <v>61</v>
      </c>
      <c r="I34" s="56"/>
      <c r="J34" s="54" t="s">
        <v>62</v>
      </c>
      <c r="K34" s="56"/>
    </row>
    <row r="35" spans="2:11" ht="40" customHeight="1" x14ac:dyDescent="0.2">
      <c r="B35" s="72"/>
      <c r="C35" s="72"/>
      <c r="D35" s="47" t="s">
        <v>63</v>
      </c>
      <c r="E35" s="19" t="s">
        <v>13</v>
      </c>
      <c r="G35" s="23" t="s">
        <v>28</v>
      </c>
      <c r="H35" s="78" t="s">
        <v>61</v>
      </c>
      <c r="I35" s="56"/>
      <c r="J35" s="54" t="s">
        <v>64</v>
      </c>
      <c r="K35" s="56"/>
    </row>
    <row r="36" spans="2:11" ht="40" customHeight="1" x14ac:dyDescent="0.2">
      <c r="B36" s="72"/>
      <c r="C36" s="73"/>
      <c r="D36" s="47" t="s">
        <v>65</v>
      </c>
      <c r="E36" s="19" t="s">
        <v>25</v>
      </c>
      <c r="G36" s="23" t="s">
        <v>32</v>
      </c>
      <c r="H36" s="78" t="s">
        <v>61</v>
      </c>
      <c r="I36" s="56"/>
      <c r="J36" s="54" t="s">
        <v>66</v>
      </c>
      <c r="K36" s="56"/>
    </row>
    <row r="37" spans="2:11" ht="40" customHeight="1" x14ac:dyDescent="0.2">
      <c r="B37" s="72"/>
      <c r="C37" s="74" t="s">
        <v>19</v>
      </c>
      <c r="D37" s="47" t="s">
        <v>67</v>
      </c>
      <c r="E37" s="19" t="s">
        <v>25</v>
      </c>
      <c r="G37" s="23" t="s">
        <v>36</v>
      </c>
      <c r="H37" s="78" t="s">
        <v>58</v>
      </c>
      <c r="I37" s="56"/>
      <c r="J37" s="54" t="s">
        <v>68</v>
      </c>
      <c r="K37" s="56"/>
    </row>
    <row r="38" spans="2:11" ht="40" customHeight="1" x14ac:dyDescent="0.2">
      <c r="B38" s="72"/>
      <c r="C38" s="72"/>
      <c r="D38" s="47" t="s">
        <v>69</v>
      </c>
      <c r="E38" s="19" t="s">
        <v>13</v>
      </c>
      <c r="G38" s="23" t="s">
        <v>40</v>
      </c>
      <c r="H38" s="78" t="s">
        <v>58</v>
      </c>
      <c r="I38" s="56"/>
      <c r="J38" s="54" t="s">
        <v>70</v>
      </c>
      <c r="K38" s="56"/>
    </row>
    <row r="39" spans="2:11" ht="40" customHeight="1" x14ac:dyDescent="0.2">
      <c r="B39" s="72"/>
      <c r="C39" s="73"/>
      <c r="D39" s="47" t="s">
        <v>71</v>
      </c>
      <c r="E39" s="19" t="s">
        <v>13</v>
      </c>
      <c r="G39" s="57" t="s">
        <v>72</v>
      </c>
      <c r="H39" s="53"/>
      <c r="I39" s="24" t="str">
        <f>COUNTIF(H33:H38,"JA – Hotspot") &amp; " von 2–3 empfohlen"</f>
        <v>3 von 2–3 empfohlen</v>
      </c>
    </row>
    <row r="40" spans="2:11" ht="40" customHeight="1" x14ac:dyDescent="0.2">
      <c r="B40" s="72"/>
      <c r="C40" s="74" t="s">
        <v>21</v>
      </c>
      <c r="D40" s="47" t="s">
        <v>73</v>
      </c>
      <c r="E40" s="19" t="s">
        <v>25</v>
      </c>
    </row>
    <row r="41" spans="2:11" ht="40" customHeight="1" x14ac:dyDescent="0.2">
      <c r="B41" s="72"/>
      <c r="C41" s="72"/>
      <c r="D41" s="47" t="s">
        <v>74</v>
      </c>
      <c r="E41" s="19" t="s">
        <v>13</v>
      </c>
    </row>
    <row r="42" spans="2:11" ht="40" customHeight="1" x14ac:dyDescent="0.2">
      <c r="B42" s="73"/>
      <c r="C42" s="73"/>
      <c r="D42" s="47" t="s">
        <v>75</v>
      </c>
      <c r="E42" s="19" t="s">
        <v>13</v>
      </c>
    </row>
    <row r="43" spans="2:11" ht="40" customHeight="1" x14ac:dyDescent="0.2">
      <c r="B43" s="75" t="s">
        <v>36</v>
      </c>
      <c r="C43" s="74" t="s">
        <v>11</v>
      </c>
      <c r="D43" s="47" t="s">
        <v>76</v>
      </c>
      <c r="E43" s="19" t="s">
        <v>13</v>
      </c>
    </row>
    <row r="44" spans="2:11" ht="40" customHeight="1" x14ac:dyDescent="0.2">
      <c r="B44" s="72"/>
      <c r="C44" s="72"/>
      <c r="D44" s="47" t="s">
        <v>77</v>
      </c>
      <c r="E44" s="19" t="s">
        <v>25</v>
      </c>
    </row>
    <row r="45" spans="2:11" ht="40" customHeight="1" x14ac:dyDescent="0.2">
      <c r="B45" s="72"/>
      <c r="C45" s="73"/>
      <c r="D45" s="47" t="s">
        <v>78</v>
      </c>
      <c r="E45" s="19" t="s">
        <v>25</v>
      </c>
    </row>
    <row r="46" spans="2:11" ht="40" customHeight="1" x14ac:dyDescent="0.2">
      <c r="B46" s="72"/>
      <c r="C46" s="74" t="s">
        <v>19</v>
      </c>
      <c r="D46" s="47" t="s">
        <v>79</v>
      </c>
      <c r="E46" s="19" t="s">
        <v>25</v>
      </c>
    </row>
    <row r="47" spans="2:11" ht="40" customHeight="1" x14ac:dyDescent="0.2">
      <c r="B47" s="72"/>
      <c r="C47" s="72"/>
      <c r="D47" s="47" t="s">
        <v>80</v>
      </c>
      <c r="E47" s="19" t="s">
        <v>25</v>
      </c>
    </row>
    <row r="48" spans="2:11" ht="40" customHeight="1" x14ac:dyDescent="0.2">
      <c r="B48" s="72"/>
      <c r="C48" s="73"/>
      <c r="D48" s="47" t="s">
        <v>81</v>
      </c>
      <c r="E48" s="19" t="s">
        <v>25</v>
      </c>
    </row>
    <row r="49" spans="2:11" ht="40" customHeight="1" x14ac:dyDescent="0.2">
      <c r="B49" s="72"/>
      <c r="C49" s="74" t="s">
        <v>21</v>
      </c>
      <c r="D49" s="47" t="s">
        <v>82</v>
      </c>
      <c r="E49" s="19" t="s">
        <v>25</v>
      </c>
    </row>
    <row r="50" spans="2:11" ht="40" customHeight="1" x14ac:dyDescent="0.2">
      <c r="B50" s="72"/>
      <c r="C50" s="72"/>
      <c r="D50" s="47" t="s">
        <v>83</v>
      </c>
      <c r="E50" s="19" t="s">
        <v>13</v>
      </c>
    </row>
    <row r="51" spans="2:11" ht="40" customHeight="1" x14ac:dyDescent="0.2">
      <c r="B51" s="73"/>
      <c r="C51" s="73"/>
      <c r="D51" s="47" t="s">
        <v>84</v>
      </c>
      <c r="E51" s="19" t="s">
        <v>25</v>
      </c>
    </row>
    <row r="52" spans="2:11" ht="40" customHeight="1" x14ac:dyDescent="0.2">
      <c r="B52" s="75" t="s">
        <v>40</v>
      </c>
      <c r="C52" s="74" t="s">
        <v>11</v>
      </c>
      <c r="D52" s="47" t="s">
        <v>85</v>
      </c>
      <c r="E52" s="19" t="s">
        <v>25</v>
      </c>
    </row>
    <row r="53" spans="2:11" ht="40" customHeight="1" x14ac:dyDescent="0.2">
      <c r="B53" s="72"/>
      <c r="C53" s="72"/>
      <c r="D53" s="47" t="s">
        <v>86</v>
      </c>
      <c r="E53" s="19" t="s">
        <v>25</v>
      </c>
    </row>
    <row r="54" spans="2:11" ht="40" customHeight="1" x14ac:dyDescent="0.2">
      <c r="B54" s="72"/>
      <c r="C54" s="73"/>
      <c r="D54" s="47" t="s">
        <v>87</v>
      </c>
      <c r="E54" s="19" t="s">
        <v>25</v>
      </c>
    </row>
    <row r="55" spans="2:11" ht="40" customHeight="1" x14ac:dyDescent="0.2">
      <c r="B55" s="72"/>
      <c r="C55" s="74" t="s">
        <v>19</v>
      </c>
      <c r="D55" s="47" t="s">
        <v>88</v>
      </c>
      <c r="E55" s="19" t="s">
        <v>13</v>
      </c>
    </row>
    <row r="56" spans="2:11" ht="40" customHeight="1" x14ac:dyDescent="0.2">
      <c r="B56" s="72"/>
      <c r="C56" s="72"/>
      <c r="D56" s="47" t="s">
        <v>89</v>
      </c>
      <c r="E56" s="19" t="s">
        <v>25</v>
      </c>
    </row>
    <row r="57" spans="2:11" ht="40" customHeight="1" x14ac:dyDescent="0.2">
      <c r="B57" s="72"/>
      <c r="C57" s="73"/>
      <c r="D57" s="47" t="s">
        <v>90</v>
      </c>
      <c r="E57" s="19" t="s">
        <v>25</v>
      </c>
    </row>
    <row r="58" spans="2:11" ht="40" customHeight="1" x14ac:dyDescent="0.2">
      <c r="B58" s="72"/>
      <c r="C58" s="74" t="s">
        <v>21</v>
      </c>
      <c r="D58" s="47" t="s">
        <v>91</v>
      </c>
      <c r="E58" s="19" t="s">
        <v>25</v>
      </c>
    </row>
    <row r="59" spans="2:11" ht="40" customHeight="1" x14ac:dyDescent="0.2">
      <c r="B59" s="72"/>
      <c r="C59" s="72"/>
      <c r="D59" s="47" t="s">
        <v>92</v>
      </c>
      <c r="E59" s="19" t="s">
        <v>25</v>
      </c>
    </row>
    <row r="60" spans="2:11" ht="40" customHeight="1" x14ac:dyDescent="0.2">
      <c r="B60" s="73"/>
      <c r="C60" s="73"/>
      <c r="D60" s="47" t="s">
        <v>93</v>
      </c>
      <c r="E60" s="19" t="s">
        <v>13</v>
      </c>
      <c r="G60" s="62" t="s">
        <v>94</v>
      </c>
      <c r="H60" s="53"/>
      <c r="I60" s="53"/>
      <c r="J60" s="53"/>
      <c r="K60" s="53"/>
    </row>
    <row r="61" spans="2:11" x14ac:dyDescent="0.2">
      <c r="G61" s="20" t="s">
        <v>95</v>
      </c>
      <c r="H61" s="20" t="s">
        <v>11</v>
      </c>
      <c r="I61" s="20" t="s">
        <v>19</v>
      </c>
      <c r="J61" s="20" t="s">
        <v>21</v>
      </c>
      <c r="K61" s="20"/>
    </row>
    <row r="62" spans="2:11" x14ac:dyDescent="0.2">
      <c r="G62" s="25" t="s">
        <v>10</v>
      </c>
      <c r="H62" s="26">
        <f>IFERROR(N(K8),0)</f>
        <v>0</v>
      </c>
      <c r="I62" s="26">
        <f>IFERROR(N(K9),0)</f>
        <v>0.33333333333333331</v>
      </c>
      <c r="J62" s="26">
        <f>IFERROR(N(K10),0)</f>
        <v>0.5</v>
      </c>
    </row>
    <row r="63" spans="2:11" x14ac:dyDescent="0.2">
      <c r="G63" s="25" t="s">
        <v>23</v>
      </c>
      <c r="H63" s="26">
        <f>IFERROR(N(K11),0)</f>
        <v>0</v>
      </c>
      <c r="I63" s="26">
        <f>IFERROR(N(K12),0)</f>
        <v>0.33333333333333331</v>
      </c>
      <c r="J63" s="26">
        <f>IFERROR(N(K13),0)</f>
        <v>0.33333333333333331</v>
      </c>
    </row>
    <row r="64" spans="2:11" x14ac:dyDescent="0.2">
      <c r="G64" s="25" t="s">
        <v>28</v>
      </c>
      <c r="H64" s="26">
        <f>IFERROR(N(K14),0)</f>
        <v>0.33333333333333331</v>
      </c>
      <c r="I64" s="26">
        <f>IFERROR(N(K15),0)</f>
        <v>0.33333333333333331</v>
      </c>
      <c r="J64" s="26">
        <f>IFERROR(N(K16),0)</f>
        <v>0.33333333333333331</v>
      </c>
    </row>
    <row r="65" spans="7:10" x14ac:dyDescent="0.2">
      <c r="G65" s="25" t="s">
        <v>32</v>
      </c>
      <c r="H65" s="26">
        <f>IFERROR(N(K17),0)</f>
        <v>0.33333333333333331</v>
      </c>
      <c r="I65" s="26">
        <f>IFERROR(N(K18),0)</f>
        <v>0.33333333333333331</v>
      </c>
      <c r="J65" s="26">
        <f>IFERROR(N(K19),0)</f>
        <v>0.33333333333333331</v>
      </c>
    </row>
    <row r="66" spans="7:10" x14ac:dyDescent="0.2">
      <c r="G66" s="25" t="s">
        <v>36</v>
      </c>
      <c r="H66" s="26">
        <f>IFERROR(N(K20),0)</f>
        <v>0.66666666666666663</v>
      </c>
      <c r="I66" s="26">
        <f>IFERROR(N(K21),0)</f>
        <v>1</v>
      </c>
      <c r="J66" s="26">
        <f>IFERROR(N(K22),0)</f>
        <v>0.66666666666666663</v>
      </c>
    </row>
    <row r="67" spans="7:10" x14ac:dyDescent="0.2">
      <c r="G67" s="25" t="s">
        <v>40</v>
      </c>
      <c r="H67" s="26">
        <f>IFERROR(N(K23),0)</f>
        <v>1</v>
      </c>
      <c r="I67" s="26">
        <f>IFERROR(N(K24),0)</f>
        <v>0.66666666666666663</v>
      </c>
      <c r="J67" s="26">
        <f>IFERROR(N(K25),0)</f>
        <v>0.66666666666666663</v>
      </c>
    </row>
  </sheetData>
  <mergeCells count="65">
    <mergeCell ref="B52:B60"/>
    <mergeCell ref="H35:I35"/>
    <mergeCell ref="B43:B51"/>
    <mergeCell ref="H17:H19"/>
    <mergeCell ref="C43:C45"/>
    <mergeCell ref="I17:I19"/>
    <mergeCell ref="H38:I38"/>
    <mergeCell ref="I28:K28"/>
    <mergeCell ref="J38:K38"/>
    <mergeCell ref="G20:G22"/>
    <mergeCell ref="B34:B42"/>
    <mergeCell ref="C46:C48"/>
    <mergeCell ref="C52:C54"/>
    <mergeCell ref="G60:K60"/>
    <mergeCell ref="A1:K1"/>
    <mergeCell ref="G39:H39"/>
    <mergeCell ref="C13:C15"/>
    <mergeCell ref="H34:I34"/>
    <mergeCell ref="C7:C9"/>
    <mergeCell ref="J34:K34"/>
    <mergeCell ref="C34:C36"/>
    <mergeCell ref="C28:C30"/>
    <mergeCell ref="C19:C21"/>
    <mergeCell ref="C37:C39"/>
    <mergeCell ref="B3:E3"/>
    <mergeCell ref="H14:H16"/>
    <mergeCell ref="H36:I36"/>
    <mergeCell ref="H23:H25"/>
    <mergeCell ref="G6:K6"/>
    <mergeCell ref="G8:G10"/>
    <mergeCell ref="C58:C60"/>
    <mergeCell ref="J35:K35"/>
    <mergeCell ref="G17:G19"/>
    <mergeCell ref="H32:I32"/>
    <mergeCell ref="G11:G13"/>
    <mergeCell ref="H20:H22"/>
    <mergeCell ref="J32:K32"/>
    <mergeCell ref="I11:I13"/>
    <mergeCell ref="H37:I37"/>
    <mergeCell ref="C40:C42"/>
    <mergeCell ref="I27:K27"/>
    <mergeCell ref="H11:H13"/>
    <mergeCell ref="H33:I33"/>
    <mergeCell ref="G14:G16"/>
    <mergeCell ref="I20:I22"/>
    <mergeCell ref="J37:K37"/>
    <mergeCell ref="B7:B15"/>
    <mergeCell ref="B25:B33"/>
    <mergeCell ref="B16:B24"/>
    <mergeCell ref="G23:G25"/>
    <mergeCell ref="C10:C12"/>
    <mergeCell ref="C31:C33"/>
    <mergeCell ref="C25:C27"/>
    <mergeCell ref="C16:C18"/>
    <mergeCell ref="I8:I10"/>
    <mergeCell ref="J33:K33"/>
    <mergeCell ref="I26:K26"/>
    <mergeCell ref="C55:C57"/>
    <mergeCell ref="G31:K31"/>
    <mergeCell ref="C22:C24"/>
    <mergeCell ref="H8:H10"/>
    <mergeCell ref="J36:K36"/>
    <mergeCell ref="C49:C51"/>
    <mergeCell ref="I14:I16"/>
    <mergeCell ref="I23:I25"/>
  </mergeCells>
  <conditionalFormatting sqref="E7:E60">
    <cfRule type="cellIs" dxfId="23" priority="1" operator="equal">
      <formula>"nicht relevant"</formula>
    </cfRule>
    <cfRule type="cellIs" dxfId="22" priority="2" operator="equal">
      <formula>"Bitte auswählen"</formula>
    </cfRule>
  </conditionalFormatting>
  <conditionalFormatting sqref="H33:H38">
    <cfRule type="cellIs" dxfId="21" priority="9" operator="equal">
      <formula>"JA – Hotspot"</formula>
    </cfRule>
  </conditionalFormatting>
  <conditionalFormatting sqref="I8:I25">
    <cfRule type="expression" dxfId="20" priority="3">
      <formula>AND(ISNUMBER($I8),$I8&lt;0.34)</formula>
    </cfRule>
    <cfRule type="expression" dxfId="19" priority="4">
      <formula>AND(ISNUMBER($I8),$I8&gt;=0.34,$I8&lt;0.67)</formula>
    </cfRule>
    <cfRule type="expression" dxfId="18" priority="5">
      <formula>AND(ISNUMBER($I8),$I8&gt;=0.67)</formula>
    </cfRule>
  </conditionalFormatting>
  <conditionalFormatting sqref="K8:K25">
    <cfRule type="expression" dxfId="17" priority="6">
      <formula>AND(ISNUMBER($K8),$K8&lt;0.34)</formula>
    </cfRule>
    <cfRule type="expression" dxfId="16" priority="7">
      <formula>AND(ISNUMBER($K8),$K8&gt;=0.34,$K8&lt;0.67)</formula>
    </cfRule>
    <cfRule type="expression" dxfId="15" priority="8">
      <formula>AND(ISNUMBER($K8),$K8&gt;=0.67)</formula>
    </cfRule>
  </conditionalFormatting>
  <dataValidations count="2">
    <dataValidation type="list" allowBlank="1" sqref="E7:E60" xr:uid="{00000000-0002-0000-0200-000000000000}">
      <formula1>"Bitte auswählen,JA,NEIN,nicht relevant"</formula1>
    </dataValidation>
    <dataValidation type="list" allowBlank="1" sqref="H33:H38" xr:uid="{00000000-0002-0000-0200-000001000000}">
      <formula1>"Bitte auswählen,JA – Hotspot,nein"</formula1>
    </dataValidation>
  </dataValidation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1A208"/>
    <pageSetUpPr fitToPage="1"/>
  </sheetPr>
  <dimension ref="A1:H38"/>
  <sheetViews>
    <sheetView showGridLines="0" workbookViewId="0">
      <selection activeCell="B6" sqref="B6:H6"/>
    </sheetView>
  </sheetViews>
  <sheetFormatPr baseColWidth="10" defaultColWidth="8.83203125" defaultRowHeight="15" x14ac:dyDescent="0.2"/>
  <cols>
    <col min="1" max="1" width="3" customWidth="1"/>
    <col min="2" max="2" width="5" customWidth="1"/>
    <col min="3" max="4" width="30" customWidth="1"/>
    <col min="5" max="5" width="62" customWidth="1"/>
    <col min="6" max="6" width="40" customWidth="1"/>
    <col min="7" max="7" width="18" customWidth="1"/>
    <col min="8" max="8" width="30" customWidth="1"/>
  </cols>
  <sheetData>
    <row r="1" spans="1:8" ht="26" customHeight="1" x14ac:dyDescent="0.2">
      <c r="A1" s="52" t="s">
        <v>0</v>
      </c>
      <c r="B1" s="53"/>
      <c r="C1" s="53"/>
      <c r="D1" s="53"/>
      <c r="E1" s="53"/>
      <c r="F1" s="53"/>
      <c r="G1" s="53"/>
      <c r="H1" s="53"/>
    </row>
    <row r="2" spans="1:8" ht="20" customHeight="1" x14ac:dyDescent="0.2">
      <c r="B2" s="1" t="s">
        <v>270</v>
      </c>
    </row>
    <row r="3" spans="1:8" x14ac:dyDescent="0.2">
      <c r="B3" s="61" t="s">
        <v>271</v>
      </c>
      <c r="C3" s="53"/>
      <c r="D3" s="53"/>
      <c r="E3" s="53"/>
      <c r="F3" s="53"/>
      <c r="G3" s="53"/>
      <c r="H3" s="53"/>
    </row>
    <row r="5" spans="1:8" ht="22" customHeight="1" x14ac:dyDescent="0.2">
      <c r="B5" s="2" t="s">
        <v>272</v>
      </c>
      <c r="C5" s="3"/>
      <c r="D5" s="3"/>
      <c r="E5" s="3"/>
      <c r="F5" s="3"/>
      <c r="G5" s="3"/>
      <c r="H5" s="3"/>
    </row>
    <row r="6" spans="1:8" ht="24" customHeight="1" x14ac:dyDescent="0.2">
      <c r="B6" s="62" t="s">
        <v>273</v>
      </c>
      <c r="C6" s="53"/>
      <c r="D6" s="53"/>
      <c r="E6" s="53"/>
      <c r="F6" s="53"/>
      <c r="G6" s="53"/>
      <c r="H6" s="53"/>
    </row>
    <row r="7" spans="1:8" ht="32" customHeight="1" x14ac:dyDescent="0.2">
      <c r="B7" s="12"/>
      <c r="C7" s="12" t="s">
        <v>274</v>
      </c>
      <c r="D7" s="12" t="s">
        <v>275</v>
      </c>
      <c r="E7" s="12" t="s">
        <v>276</v>
      </c>
      <c r="F7" s="12" t="s">
        <v>277</v>
      </c>
      <c r="G7" s="64"/>
      <c r="H7" s="56"/>
    </row>
    <row r="8" spans="1:8" ht="70" customHeight="1" x14ac:dyDescent="0.2">
      <c r="B8" s="27" t="s">
        <v>278</v>
      </c>
      <c r="C8" s="28" t="s">
        <v>279</v>
      </c>
      <c r="D8" s="29" t="s">
        <v>280</v>
      </c>
      <c r="E8" s="29" t="s">
        <v>281</v>
      </c>
      <c r="F8" s="79" t="s">
        <v>282</v>
      </c>
      <c r="G8" s="55"/>
      <c r="H8" s="56"/>
    </row>
    <row r="9" spans="1:8" ht="56" customHeight="1" x14ac:dyDescent="0.2">
      <c r="B9" s="27" t="s">
        <v>283</v>
      </c>
      <c r="C9" s="28" t="s">
        <v>284</v>
      </c>
      <c r="D9" s="29" t="s">
        <v>285</v>
      </c>
      <c r="E9" s="29" t="s">
        <v>286</v>
      </c>
      <c r="F9" s="79" t="s">
        <v>287</v>
      </c>
      <c r="G9" s="55"/>
      <c r="H9" s="56"/>
    </row>
    <row r="10" spans="1:8" ht="56" customHeight="1" x14ac:dyDescent="0.2">
      <c r="B10" s="27" t="s">
        <v>288</v>
      </c>
      <c r="C10" s="28" t="s">
        <v>289</v>
      </c>
      <c r="D10" s="29" t="s">
        <v>290</v>
      </c>
      <c r="E10" s="29" t="s">
        <v>291</v>
      </c>
      <c r="F10" s="79" t="s">
        <v>292</v>
      </c>
      <c r="G10" s="55"/>
      <c r="H10" s="56"/>
    </row>
    <row r="12" spans="1:8" ht="22" customHeight="1" x14ac:dyDescent="0.2">
      <c r="B12" s="2" t="s">
        <v>293</v>
      </c>
      <c r="C12" s="3"/>
      <c r="D12" s="3"/>
      <c r="E12" s="3"/>
      <c r="F12" s="3"/>
      <c r="G12" s="3"/>
      <c r="H12" s="3"/>
    </row>
    <row r="13" spans="1:8" ht="24" customHeight="1" x14ac:dyDescent="0.2">
      <c r="B13" s="62" t="s">
        <v>294</v>
      </c>
      <c r="C13" s="53"/>
      <c r="D13" s="53"/>
      <c r="E13" s="53"/>
      <c r="F13" s="53"/>
      <c r="G13" s="53"/>
      <c r="H13" s="53"/>
    </row>
    <row r="14" spans="1:8" ht="32" customHeight="1" x14ac:dyDescent="0.2">
      <c r="B14" s="12" t="s">
        <v>295</v>
      </c>
      <c r="C14" s="12" t="s">
        <v>296</v>
      </c>
      <c r="D14" s="12" t="s">
        <v>297</v>
      </c>
      <c r="E14" s="12" t="s">
        <v>298</v>
      </c>
      <c r="F14" s="12" t="s">
        <v>299</v>
      </c>
      <c r="G14" s="64" t="s">
        <v>300</v>
      </c>
      <c r="H14" s="56"/>
    </row>
    <row r="15" spans="1:8" ht="44" customHeight="1" x14ac:dyDescent="0.2">
      <c r="B15" s="30">
        <v>1</v>
      </c>
      <c r="C15" s="17" t="s">
        <v>28</v>
      </c>
      <c r="D15" s="17" t="s">
        <v>301</v>
      </c>
      <c r="E15" s="17" t="s">
        <v>302</v>
      </c>
      <c r="F15" s="17" t="s">
        <v>303</v>
      </c>
      <c r="G15" s="54" t="s">
        <v>25</v>
      </c>
      <c r="H15" s="56"/>
    </row>
    <row r="16" spans="1:8" ht="44" customHeight="1" x14ac:dyDescent="0.2">
      <c r="B16" s="30">
        <v>2</v>
      </c>
      <c r="C16" s="17" t="s">
        <v>28</v>
      </c>
      <c r="D16" s="17" t="s">
        <v>304</v>
      </c>
      <c r="E16" s="17" t="s">
        <v>305</v>
      </c>
      <c r="F16" s="17" t="s">
        <v>306</v>
      </c>
      <c r="G16" s="54" t="s">
        <v>25</v>
      </c>
      <c r="H16" s="56"/>
    </row>
    <row r="17" spans="2:8" ht="44" customHeight="1" x14ac:dyDescent="0.2">
      <c r="B17" s="30">
        <v>3</v>
      </c>
      <c r="C17" s="17" t="s">
        <v>28</v>
      </c>
      <c r="D17" s="17" t="s">
        <v>307</v>
      </c>
      <c r="E17" s="17" t="s">
        <v>308</v>
      </c>
      <c r="F17" s="17" t="s">
        <v>309</v>
      </c>
      <c r="G17" s="54" t="s">
        <v>25</v>
      </c>
      <c r="H17" s="56"/>
    </row>
    <row r="18" spans="2:8" ht="44" customHeight="1" x14ac:dyDescent="0.2">
      <c r="B18" s="30">
        <v>4</v>
      </c>
      <c r="C18" s="17" t="s">
        <v>28</v>
      </c>
      <c r="D18" s="17" t="s">
        <v>310</v>
      </c>
      <c r="E18" s="17" t="s">
        <v>311</v>
      </c>
      <c r="F18" s="17" t="s">
        <v>312</v>
      </c>
      <c r="G18" s="54" t="s">
        <v>25</v>
      </c>
      <c r="H18" s="56"/>
    </row>
    <row r="19" spans="2:8" ht="44" customHeight="1" x14ac:dyDescent="0.2">
      <c r="B19" s="30">
        <v>5</v>
      </c>
      <c r="C19" s="17" t="s">
        <v>28</v>
      </c>
      <c r="D19" s="17" t="s">
        <v>313</v>
      </c>
      <c r="E19" s="17" t="s">
        <v>314</v>
      </c>
      <c r="F19" s="17" t="s">
        <v>315</v>
      </c>
      <c r="G19" s="54" t="s">
        <v>25</v>
      </c>
      <c r="H19" s="56"/>
    </row>
    <row r="20" spans="2:8" ht="44" customHeight="1" x14ac:dyDescent="0.2">
      <c r="B20" s="30">
        <v>6</v>
      </c>
      <c r="C20" s="17" t="s">
        <v>23</v>
      </c>
      <c r="D20" s="17" t="s">
        <v>316</v>
      </c>
      <c r="E20" s="17" t="s">
        <v>317</v>
      </c>
      <c r="F20" s="17" t="s">
        <v>318</v>
      </c>
      <c r="G20" s="54" t="s">
        <v>25</v>
      </c>
      <c r="H20" s="56"/>
    </row>
    <row r="21" spans="2:8" ht="44" customHeight="1" x14ac:dyDescent="0.2">
      <c r="B21" s="30">
        <v>7</v>
      </c>
      <c r="C21" s="17" t="s">
        <v>23</v>
      </c>
      <c r="D21" s="17" t="s">
        <v>319</v>
      </c>
      <c r="E21" s="17" t="s">
        <v>320</v>
      </c>
      <c r="F21" s="17" t="s">
        <v>321</v>
      </c>
      <c r="G21" s="54" t="s">
        <v>25</v>
      </c>
      <c r="H21" s="56"/>
    </row>
    <row r="22" spans="2:8" ht="44" customHeight="1" x14ac:dyDescent="0.2">
      <c r="B22" s="30">
        <v>8</v>
      </c>
      <c r="C22" s="17" t="s">
        <v>23</v>
      </c>
      <c r="D22" s="17" t="s">
        <v>322</v>
      </c>
      <c r="E22" s="17" t="s">
        <v>323</v>
      </c>
      <c r="F22" s="17" t="s">
        <v>324</v>
      </c>
      <c r="G22" s="54" t="s">
        <v>13</v>
      </c>
      <c r="H22" s="56"/>
    </row>
    <row r="23" spans="2:8" ht="44" customHeight="1" x14ac:dyDescent="0.2">
      <c r="B23" s="30">
        <v>9</v>
      </c>
      <c r="C23" s="17" t="s">
        <v>32</v>
      </c>
      <c r="D23" s="17" t="s">
        <v>325</v>
      </c>
      <c r="E23" s="17" t="s">
        <v>326</v>
      </c>
      <c r="F23" s="17" t="s">
        <v>327</v>
      </c>
      <c r="G23" s="54" t="s">
        <v>25</v>
      </c>
      <c r="H23" s="56"/>
    </row>
    <row r="24" spans="2:8" ht="44" customHeight="1" x14ac:dyDescent="0.2">
      <c r="B24" s="30">
        <v>10</v>
      </c>
      <c r="C24" s="17" t="s">
        <v>32</v>
      </c>
      <c r="D24" s="17" t="s">
        <v>328</v>
      </c>
      <c r="E24" s="17" t="s">
        <v>329</v>
      </c>
      <c r="F24" s="17" t="s">
        <v>330</v>
      </c>
      <c r="G24" s="54" t="s">
        <v>25</v>
      </c>
      <c r="H24" s="56"/>
    </row>
    <row r="25" spans="2:8" ht="44" customHeight="1" x14ac:dyDescent="0.2">
      <c r="B25" s="30">
        <v>11</v>
      </c>
      <c r="C25" s="17" t="s">
        <v>32</v>
      </c>
      <c r="D25" s="17" t="s">
        <v>331</v>
      </c>
      <c r="E25" s="17" t="s">
        <v>332</v>
      </c>
      <c r="F25" s="17" t="s">
        <v>333</v>
      </c>
      <c r="G25" s="54" t="s">
        <v>25</v>
      </c>
      <c r="H25" s="56"/>
    </row>
    <row r="26" spans="2:8" ht="44" customHeight="1" x14ac:dyDescent="0.2">
      <c r="B26" s="30">
        <v>12</v>
      </c>
      <c r="C26" s="17" t="s">
        <v>32</v>
      </c>
      <c r="D26" s="17" t="s">
        <v>334</v>
      </c>
      <c r="E26" s="17" t="s">
        <v>335</v>
      </c>
      <c r="F26" s="17" t="s">
        <v>336</v>
      </c>
      <c r="G26" s="54" t="s">
        <v>13</v>
      </c>
      <c r="H26" s="56"/>
    </row>
    <row r="27" spans="2:8" ht="28" customHeight="1" x14ac:dyDescent="0.2">
      <c r="B27" s="30">
        <v>13</v>
      </c>
      <c r="C27" s="17" t="s">
        <v>211</v>
      </c>
      <c r="D27" s="17"/>
      <c r="E27" s="17"/>
      <c r="F27" s="17"/>
      <c r="G27" s="54" t="s">
        <v>211</v>
      </c>
      <c r="H27" s="56"/>
    </row>
    <row r="28" spans="2:8" ht="28" customHeight="1" x14ac:dyDescent="0.2">
      <c r="B28" s="30">
        <v>14</v>
      </c>
      <c r="C28" s="17" t="s">
        <v>211</v>
      </c>
      <c r="D28" s="17"/>
      <c r="E28" s="17"/>
      <c r="F28" s="17"/>
      <c r="G28" s="54" t="s">
        <v>211</v>
      </c>
      <c r="H28" s="56"/>
    </row>
    <row r="29" spans="2:8" ht="28" customHeight="1" x14ac:dyDescent="0.2">
      <c r="B29" s="30">
        <v>15</v>
      </c>
      <c r="C29" s="17" t="s">
        <v>211</v>
      </c>
      <c r="D29" s="17"/>
      <c r="E29" s="17"/>
      <c r="F29" s="17"/>
      <c r="G29" s="54" t="s">
        <v>211</v>
      </c>
      <c r="H29" s="56"/>
    </row>
    <row r="30" spans="2:8" ht="28" customHeight="1" x14ac:dyDescent="0.2">
      <c r="B30" s="30">
        <v>16</v>
      </c>
      <c r="C30" s="17" t="s">
        <v>211</v>
      </c>
      <c r="D30" s="17"/>
      <c r="E30" s="17"/>
      <c r="F30" s="17"/>
      <c r="G30" s="54" t="s">
        <v>211</v>
      </c>
      <c r="H30" s="56"/>
    </row>
    <row r="31" spans="2:8" ht="28" customHeight="1" x14ac:dyDescent="0.2">
      <c r="B31" s="30">
        <v>17</v>
      </c>
      <c r="C31" s="17" t="s">
        <v>211</v>
      </c>
      <c r="D31" s="17"/>
      <c r="E31" s="17"/>
      <c r="F31" s="17"/>
      <c r="G31" s="54" t="s">
        <v>211</v>
      </c>
      <c r="H31" s="56"/>
    </row>
    <row r="32" spans="2:8" ht="28" customHeight="1" x14ac:dyDescent="0.2">
      <c r="B32" s="30">
        <v>18</v>
      </c>
      <c r="C32" s="17" t="s">
        <v>211</v>
      </c>
      <c r="D32" s="17"/>
      <c r="E32" s="17"/>
      <c r="F32" s="17"/>
      <c r="G32" s="54" t="s">
        <v>211</v>
      </c>
      <c r="H32" s="56"/>
    </row>
    <row r="33" spans="2:8" ht="28" customHeight="1" x14ac:dyDescent="0.2">
      <c r="B33" s="30">
        <v>19</v>
      </c>
      <c r="C33" s="17" t="s">
        <v>211</v>
      </c>
      <c r="D33" s="17"/>
      <c r="E33" s="17"/>
      <c r="F33" s="17"/>
      <c r="G33" s="54" t="s">
        <v>211</v>
      </c>
      <c r="H33" s="56"/>
    </row>
    <row r="34" spans="2:8" ht="28" customHeight="1" x14ac:dyDescent="0.2">
      <c r="B34" s="30">
        <v>20</v>
      </c>
      <c r="C34" s="17" t="s">
        <v>211</v>
      </c>
      <c r="D34" s="17"/>
      <c r="E34" s="17"/>
      <c r="F34" s="17"/>
      <c r="G34" s="54" t="s">
        <v>211</v>
      </c>
      <c r="H34" s="56"/>
    </row>
    <row r="36" spans="2:8" ht="20" customHeight="1" x14ac:dyDescent="0.2">
      <c r="B36" s="62" t="s">
        <v>337</v>
      </c>
      <c r="C36" s="53"/>
      <c r="D36" s="53"/>
      <c r="E36" s="53"/>
      <c r="F36" s="53"/>
      <c r="G36" s="53"/>
      <c r="H36" s="53"/>
    </row>
    <row r="38" spans="2:8" x14ac:dyDescent="0.2">
      <c r="B38" s="57" t="s">
        <v>338</v>
      </c>
      <c r="C38" s="53"/>
      <c r="D38" s="24" t="str">
        <f>COUNTIF(G15:G34,"JA") &amp; " von 10–20 empfohlen"</f>
        <v>10 von 10–20 empfohlen</v>
      </c>
    </row>
  </sheetData>
  <mergeCells count="31">
    <mergeCell ref="A1:H1"/>
    <mergeCell ref="G17:H17"/>
    <mergeCell ref="B36:H36"/>
    <mergeCell ref="G7:H7"/>
    <mergeCell ref="G19:H19"/>
    <mergeCell ref="G28:H28"/>
    <mergeCell ref="F9:H9"/>
    <mergeCell ref="G18:H18"/>
    <mergeCell ref="B3:H3"/>
    <mergeCell ref="G14:H14"/>
    <mergeCell ref="F10:H10"/>
    <mergeCell ref="B13:H13"/>
    <mergeCell ref="G21:H21"/>
    <mergeCell ref="G27:H27"/>
    <mergeCell ref="B6:H6"/>
    <mergeCell ref="F8:H8"/>
    <mergeCell ref="B38:C38"/>
    <mergeCell ref="G34:H34"/>
    <mergeCell ref="G24:H24"/>
    <mergeCell ref="G30:H30"/>
    <mergeCell ref="G15:H15"/>
    <mergeCell ref="G33:H33"/>
    <mergeCell ref="G26:H26"/>
    <mergeCell ref="G29:H29"/>
    <mergeCell ref="G20:H20"/>
    <mergeCell ref="G16:H16"/>
    <mergeCell ref="G32:H32"/>
    <mergeCell ref="G25:H25"/>
    <mergeCell ref="G31:H31"/>
    <mergeCell ref="G22:H22"/>
    <mergeCell ref="G23:H23"/>
  </mergeCells>
  <conditionalFormatting sqref="G15:G34">
    <cfRule type="cellIs" dxfId="14" priority="1" operator="equal">
      <formula>"JA"</formula>
    </cfRule>
    <cfRule type="cellIs" dxfId="13" priority="2" operator="equal">
      <formula>"NEIN"</formula>
    </cfRule>
  </conditionalFormatting>
  <dataValidations count="2">
    <dataValidation type="list" allowBlank="1" sqref="C15:C34" xr:uid="{00000000-0002-0000-0300-000000000000}">
      <formula1>"Bitte auswählen,Anbau,Rohstoffbeschaffung,Produktion,Verpackung,Distribution,Abfall"</formula1>
    </dataValidation>
    <dataValidation type="list" allowBlank="1" sqref="G15:G34" xr:uid="{00000000-0002-0000-0300-000001000000}">
      <formula1>"Bitte auswählen,JA,NEIN"</formula1>
    </dataValidation>
  </dataValidation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1A208"/>
    <pageSetUpPr fitToPage="1"/>
  </sheetPr>
  <dimension ref="A1:W41"/>
  <sheetViews>
    <sheetView showGridLines="0" workbookViewId="0">
      <selection activeCell="L18" sqref="L18"/>
    </sheetView>
  </sheetViews>
  <sheetFormatPr baseColWidth="10" defaultColWidth="8.83203125" defaultRowHeight="15" x14ac:dyDescent="0.2"/>
  <cols>
    <col min="1" max="1" width="3" customWidth="1"/>
    <col min="2" max="2" width="6" customWidth="1"/>
    <col min="3" max="3" width="72" customWidth="1"/>
    <col min="4" max="23" width="6.5" customWidth="1"/>
  </cols>
  <sheetData>
    <row r="1" spans="1:23" ht="26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20" customHeight="1" x14ac:dyDescent="0.2">
      <c r="B2" s="1" t="s">
        <v>339</v>
      </c>
    </row>
    <row r="3" spans="1:23" ht="30" customHeight="1" x14ac:dyDescent="0.2">
      <c r="B3" s="61" t="s">
        <v>340</v>
      </c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1:23" ht="22" customHeight="1" x14ac:dyDescent="0.2">
      <c r="B5" s="2" t="s">
        <v>341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20" customHeight="1" x14ac:dyDescent="0.2">
      <c r="B6" s="31" t="s">
        <v>295</v>
      </c>
      <c r="C6" s="32" t="s">
        <v>342</v>
      </c>
      <c r="D6" s="33">
        <v>1</v>
      </c>
      <c r="E6" s="33">
        <v>2</v>
      </c>
      <c r="F6" s="33">
        <v>3</v>
      </c>
      <c r="G6" s="33">
        <v>4</v>
      </c>
      <c r="H6" s="33">
        <v>5</v>
      </c>
      <c r="I6" s="33">
        <v>6</v>
      </c>
      <c r="J6" s="33">
        <v>7</v>
      </c>
      <c r="K6" s="33">
        <v>8</v>
      </c>
      <c r="L6" s="33">
        <v>9</v>
      </c>
      <c r="M6" s="33">
        <v>10</v>
      </c>
      <c r="N6" s="33">
        <v>11</v>
      </c>
      <c r="O6" s="33">
        <v>12</v>
      </c>
      <c r="P6" s="33">
        <v>13</v>
      </c>
      <c r="Q6" s="33">
        <v>14</v>
      </c>
      <c r="R6" s="33">
        <v>15</v>
      </c>
      <c r="S6" s="33">
        <v>16</v>
      </c>
      <c r="T6" s="33">
        <v>17</v>
      </c>
      <c r="U6" s="33">
        <v>18</v>
      </c>
      <c r="V6" s="33">
        <v>19</v>
      </c>
      <c r="W6" s="33">
        <v>20</v>
      </c>
    </row>
    <row r="7" spans="1:23" ht="130" customHeight="1" x14ac:dyDescent="0.2">
      <c r="B7" s="7"/>
      <c r="C7" s="34" t="s">
        <v>343</v>
      </c>
      <c r="D7" s="35" t="s">
        <v>301</v>
      </c>
      <c r="E7" s="35" t="s">
        <v>304</v>
      </c>
      <c r="F7" s="35" t="s">
        <v>316</v>
      </c>
      <c r="G7" s="35" t="s">
        <v>319</v>
      </c>
      <c r="H7" s="35" t="s">
        <v>344</v>
      </c>
      <c r="I7" s="35" t="s">
        <v>325</v>
      </c>
      <c r="J7" s="35" t="s">
        <v>345</v>
      </c>
      <c r="K7" s="35" t="s">
        <v>310</v>
      </c>
      <c r="L7" s="35" t="s">
        <v>346</v>
      </c>
      <c r="M7" s="35" t="s">
        <v>331</v>
      </c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 ht="18" customHeight="1" x14ac:dyDescent="0.2">
      <c r="B8" s="36"/>
      <c r="C8" s="37" t="s">
        <v>347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x14ac:dyDescent="0.2">
      <c r="B9" s="38" t="s">
        <v>348</v>
      </c>
      <c r="C9" s="6" t="s">
        <v>349</v>
      </c>
      <c r="D9" s="39" t="s">
        <v>13</v>
      </c>
      <c r="E9" s="39" t="s">
        <v>25</v>
      </c>
      <c r="F9" s="39" t="s">
        <v>25</v>
      </c>
      <c r="G9" s="39" t="s">
        <v>25</v>
      </c>
      <c r="H9" s="39" t="s">
        <v>25</v>
      </c>
      <c r="I9" s="39" t="s">
        <v>25</v>
      </c>
      <c r="J9" s="39" t="s">
        <v>25</v>
      </c>
      <c r="K9" s="39" t="s">
        <v>13</v>
      </c>
      <c r="L9" s="39" t="s">
        <v>25</v>
      </c>
      <c r="M9" s="39" t="s">
        <v>25</v>
      </c>
      <c r="N9" s="39" t="s">
        <v>350</v>
      </c>
      <c r="O9" s="39" t="s">
        <v>350</v>
      </c>
      <c r="P9" s="39" t="s">
        <v>350</v>
      </c>
      <c r="Q9" s="39" t="s">
        <v>350</v>
      </c>
      <c r="R9" s="39" t="s">
        <v>350</v>
      </c>
      <c r="S9" s="39" t="s">
        <v>350</v>
      </c>
      <c r="T9" s="39" t="s">
        <v>350</v>
      </c>
      <c r="U9" s="39" t="s">
        <v>350</v>
      </c>
      <c r="V9" s="39" t="s">
        <v>350</v>
      </c>
      <c r="W9" s="39" t="s">
        <v>350</v>
      </c>
    </row>
    <row r="10" spans="1:23" ht="28" customHeight="1" x14ac:dyDescent="0.2">
      <c r="B10" s="38" t="s">
        <v>351</v>
      </c>
      <c r="C10" s="6" t="s">
        <v>352</v>
      </c>
      <c r="D10" s="39" t="s">
        <v>13</v>
      </c>
      <c r="E10" s="39" t="s">
        <v>13</v>
      </c>
      <c r="F10" s="39" t="s">
        <v>13</v>
      </c>
      <c r="G10" s="39" t="s">
        <v>13</v>
      </c>
      <c r="H10" s="39" t="s">
        <v>13</v>
      </c>
      <c r="I10" s="39" t="s">
        <v>25</v>
      </c>
      <c r="J10" s="39" t="s">
        <v>25</v>
      </c>
      <c r="K10" s="39" t="s">
        <v>13</v>
      </c>
      <c r="L10" s="39" t="s">
        <v>13</v>
      </c>
      <c r="M10" s="39" t="s">
        <v>25</v>
      </c>
      <c r="N10" s="39" t="s">
        <v>350</v>
      </c>
      <c r="O10" s="39" t="s">
        <v>350</v>
      </c>
      <c r="P10" s="39" t="s">
        <v>350</v>
      </c>
      <c r="Q10" s="39" t="s">
        <v>350</v>
      </c>
      <c r="R10" s="39" t="s">
        <v>350</v>
      </c>
      <c r="S10" s="39" t="s">
        <v>350</v>
      </c>
      <c r="T10" s="39" t="s">
        <v>350</v>
      </c>
      <c r="U10" s="39" t="s">
        <v>350</v>
      </c>
      <c r="V10" s="39" t="s">
        <v>350</v>
      </c>
      <c r="W10" s="39" t="s">
        <v>350</v>
      </c>
    </row>
    <row r="11" spans="1:23" ht="28" customHeight="1" x14ac:dyDescent="0.2">
      <c r="B11" s="38" t="s">
        <v>353</v>
      </c>
      <c r="C11" s="6" t="s">
        <v>354</v>
      </c>
      <c r="D11" s="39" t="s">
        <v>13</v>
      </c>
      <c r="E11" s="39" t="s">
        <v>13</v>
      </c>
      <c r="F11" s="39" t="s">
        <v>13</v>
      </c>
      <c r="G11" s="39" t="s">
        <v>13</v>
      </c>
      <c r="H11" s="39" t="s">
        <v>13</v>
      </c>
      <c r="I11" s="39" t="s">
        <v>13</v>
      </c>
      <c r="J11" s="39" t="s">
        <v>25</v>
      </c>
      <c r="K11" s="39" t="s">
        <v>25</v>
      </c>
      <c r="L11" s="39" t="s">
        <v>25</v>
      </c>
      <c r="M11" s="39" t="s">
        <v>13</v>
      </c>
      <c r="N11" s="39" t="s">
        <v>350</v>
      </c>
      <c r="O11" s="39" t="s">
        <v>350</v>
      </c>
      <c r="P11" s="39" t="s">
        <v>350</v>
      </c>
      <c r="Q11" s="39" t="s">
        <v>350</v>
      </c>
      <c r="R11" s="39" t="s">
        <v>350</v>
      </c>
      <c r="S11" s="39" t="s">
        <v>350</v>
      </c>
      <c r="T11" s="39" t="s">
        <v>350</v>
      </c>
      <c r="U11" s="39" t="s">
        <v>350</v>
      </c>
      <c r="V11" s="39" t="s">
        <v>350</v>
      </c>
      <c r="W11" s="39" t="s">
        <v>350</v>
      </c>
    </row>
    <row r="12" spans="1:23" ht="28" customHeight="1" x14ac:dyDescent="0.2">
      <c r="B12" s="38" t="s">
        <v>355</v>
      </c>
      <c r="C12" s="6" t="s">
        <v>356</v>
      </c>
      <c r="D12" s="39" t="s">
        <v>13</v>
      </c>
      <c r="E12" s="39" t="s">
        <v>13</v>
      </c>
      <c r="F12" s="39" t="s">
        <v>13</v>
      </c>
      <c r="G12" s="39" t="s">
        <v>25</v>
      </c>
      <c r="H12" s="39" t="s">
        <v>13</v>
      </c>
      <c r="I12" s="39" t="s">
        <v>13</v>
      </c>
      <c r="J12" s="39" t="s">
        <v>13</v>
      </c>
      <c r="K12" s="39" t="s">
        <v>13</v>
      </c>
      <c r="L12" s="39" t="s">
        <v>25</v>
      </c>
      <c r="M12" s="39" t="s">
        <v>13</v>
      </c>
      <c r="N12" s="39" t="s">
        <v>350</v>
      </c>
      <c r="O12" s="39" t="s">
        <v>350</v>
      </c>
      <c r="P12" s="39" t="s">
        <v>350</v>
      </c>
      <c r="Q12" s="39" t="s">
        <v>350</v>
      </c>
      <c r="R12" s="39" t="s">
        <v>350</v>
      </c>
      <c r="S12" s="39" t="s">
        <v>350</v>
      </c>
      <c r="T12" s="39" t="s">
        <v>350</v>
      </c>
      <c r="U12" s="39" t="s">
        <v>350</v>
      </c>
      <c r="V12" s="39" t="s">
        <v>350</v>
      </c>
      <c r="W12" s="39" t="s">
        <v>350</v>
      </c>
    </row>
    <row r="13" spans="1:23" ht="28" customHeight="1" x14ac:dyDescent="0.2">
      <c r="B13" s="38" t="s">
        <v>357</v>
      </c>
      <c r="C13" s="6" t="s">
        <v>358</v>
      </c>
      <c r="D13" s="39" t="s">
        <v>13</v>
      </c>
      <c r="E13" s="39" t="s">
        <v>13</v>
      </c>
      <c r="F13" s="39" t="s">
        <v>25</v>
      </c>
      <c r="G13" s="39" t="s">
        <v>25</v>
      </c>
      <c r="H13" s="39" t="s">
        <v>13</v>
      </c>
      <c r="I13" s="39" t="s">
        <v>13</v>
      </c>
      <c r="J13" s="39" t="s">
        <v>25</v>
      </c>
      <c r="K13" s="39" t="s">
        <v>13</v>
      </c>
      <c r="L13" s="39" t="s">
        <v>25</v>
      </c>
      <c r="M13" s="39" t="s">
        <v>13</v>
      </c>
      <c r="N13" s="39" t="s">
        <v>350</v>
      </c>
      <c r="O13" s="39" t="s">
        <v>350</v>
      </c>
      <c r="P13" s="39" t="s">
        <v>350</v>
      </c>
      <c r="Q13" s="39" t="s">
        <v>350</v>
      </c>
      <c r="R13" s="39" t="s">
        <v>350</v>
      </c>
      <c r="S13" s="39" t="s">
        <v>350</v>
      </c>
      <c r="T13" s="39" t="s">
        <v>350</v>
      </c>
      <c r="U13" s="39" t="s">
        <v>350</v>
      </c>
      <c r="V13" s="39" t="s">
        <v>350</v>
      </c>
      <c r="W13" s="39" t="s">
        <v>350</v>
      </c>
    </row>
    <row r="14" spans="1:23" ht="28" customHeight="1" x14ac:dyDescent="0.2">
      <c r="B14" s="38" t="s">
        <v>359</v>
      </c>
      <c r="C14" s="6" t="s">
        <v>360</v>
      </c>
      <c r="D14" s="39" t="s">
        <v>13</v>
      </c>
      <c r="E14" s="39" t="s">
        <v>13</v>
      </c>
      <c r="F14" s="39" t="s">
        <v>13</v>
      </c>
      <c r="G14" s="39" t="s">
        <v>13</v>
      </c>
      <c r="H14" s="39" t="s">
        <v>13</v>
      </c>
      <c r="I14" s="39" t="s">
        <v>25</v>
      </c>
      <c r="J14" s="39" t="s">
        <v>25</v>
      </c>
      <c r="K14" s="39" t="s">
        <v>13</v>
      </c>
      <c r="L14" s="39" t="s">
        <v>25</v>
      </c>
      <c r="M14" s="39" t="s">
        <v>13</v>
      </c>
      <c r="N14" s="39" t="s">
        <v>350</v>
      </c>
      <c r="O14" s="39" t="s">
        <v>350</v>
      </c>
      <c r="P14" s="39" t="s">
        <v>350</v>
      </c>
      <c r="Q14" s="39" t="s">
        <v>350</v>
      </c>
      <c r="R14" s="39" t="s">
        <v>350</v>
      </c>
      <c r="S14" s="39" t="s">
        <v>350</v>
      </c>
      <c r="T14" s="39" t="s">
        <v>350</v>
      </c>
      <c r="U14" s="39" t="s">
        <v>350</v>
      </c>
      <c r="V14" s="39" t="s">
        <v>350</v>
      </c>
      <c r="W14" s="39" t="s">
        <v>350</v>
      </c>
    </row>
    <row r="15" spans="1:23" ht="28" customHeight="1" x14ac:dyDescent="0.2">
      <c r="B15" s="38" t="s">
        <v>361</v>
      </c>
      <c r="C15" s="6" t="s">
        <v>362</v>
      </c>
      <c r="D15" s="39" t="s">
        <v>13</v>
      </c>
      <c r="E15" s="39" t="s">
        <v>13</v>
      </c>
      <c r="F15" s="39" t="s">
        <v>13</v>
      </c>
      <c r="G15" s="39" t="s">
        <v>13</v>
      </c>
      <c r="H15" s="39" t="s">
        <v>13</v>
      </c>
      <c r="I15" s="39" t="s">
        <v>25</v>
      </c>
      <c r="J15" s="39" t="s">
        <v>25</v>
      </c>
      <c r="K15" s="39" t="s">
        <v>13</v>
      </c>
      <c r="L15" s="39" t="s">
        <v>25</v>
      </c>
      <c r="M15" s="39" t="s">
        <v>13</v>
      </c>
      <c r="N15" s="39" t="s">
        <v>350</v>
      </c>
      <c r="O15" s="39" t="s">
        <v>350</v>
      </c>
      <c r="P15" s="39" t="s">
        <v>350</v>
      </c>
      <c r="Q15" s="39" t="s">
        <v>350</v>
      </c>
      <c r="R15" s="39" t="s">
        <v>350</v>
      </c>
      <c r="S15" s="39" t="s">
        <v>350</v>
      </c>
      <c r="T15" s="39" t="s">
        <v>350</v>
      </c>
      <c r="U15" s="39" t="s">
        <v>350</v>
      </c>
      <c r="V15" s="39" t="s">
        <v>350</v>
      </c>
      <c r="W15" s="39" t="s">
        <v>350</v>
      </c>
    </row>
    <row r="16" spans="1:23" ht="28" customHeight="1" x14ac:dyDescent="0.2">
      <c r="B16" s="38" t="s">
        <v>363</v>
      </c>
      <c r="C16" s="6" t="s">
        <v>364</v>
      </c>
      <c r="D16" s="39" t="s">
        <v>25</v>
      </c>
      <c r="E16" s="39" t="s">
        <v>25</v>
      </c>
      <c r="F16" s="39" t="s">
        <v>13</v>
      </c>
      <c r="G16" s="39" t="s">
        <v>13</v>
      </c>
      <c r="H16" s="39" t="s">
        <v>13</v>
      </c>
      <c r="I16" s="39" t="s">
        <v>25</v>
      </c>
      <c r="J16" s="39" t="s">
        <v>25</v>
      </c>
      <c r="K16" s="39" t="s">
        <v>13</v>
      </c>
      <c r="L16" s="39" t="s">
        <v>13</v>
      </c>
      <c r="M16" s="39" t="s">
        <v>13</v>
      </c>
      <c r="N16" s="39" t="s">
        <v>350</v>
      </c>
      <c r="O16" s="39" t="s">
        <v>350</v>
      </c>
      <c r="P16" s="39" t="s">
        <v>350</v>
      </c>
      <c r="Q16" s="39" t="s">
        <v>350</v>
      </c>
      <c r="R16" s="39" t="s">
        <v>350</v>
      </c>
      <c r="S16" s="39" t="s">
        <v>350</v>
      </c>
      <c r="T16" s="39" t="s">
        <v>350</v>
      </c>
      <c r="U16" s="39" t="s">
        <v>350</v>
      </c>
      <c r="V16" s="39" t="s">
        <v>350</v>
      </c>
      <c r="W16" s="39" t="s">
        <v>350</v>
      </c>
    </row>
    <row r="17" spans="2:23" ht="18" customHeight="1" x14ac:dyDescent="0.2">
      <c r="B17" s="40"/>
      <c r="C17" s="41" t="s">
        <v>365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2:23" ht="28" customHeight="1" x14ac:dyDescent="0.2">
      <c r="B18" s="38" t="s">
        <v>366</v>
      </c>
      <c r="C18" s="6" t="s">
        <v>367</v>
      </c>
      <c r="D18" s="39" t="s">
        <v>25</v>
      </c>
      <c r="E18" s="39" t="s">
        <v>25</v>
      </c>
      <c r="F18" s="39" t="s">
        <v>13</v>
      </c>
      <c r="G18" s="39" t="s">
        <v>13</v>
      </c>
      <c r="H18" s="39" t="s">
        <v>13</v>
      </c>
      <c r="I18" s="39" t="s">
        <v>25</v>
      </c>
      <c r="J18" s="39" t="s">
        <v>25</v>
      </c>
      <c r="K18" s="39" t="s">
        <v>25</v>
      </c>
      <c r="L18" s="39" t="s">
        <v>25</v>
      </c>
      <c r="M18" s="39" t="s">
        <v>25</v>
      </c>
      <c r="N18" s="39" t="s">
        <v>350</v>
      </c>
      <c r="O18" s="39" t="s">
        <v>350</v>
      </c>
      <c r="P18" s="39" t="s">
        <v>350</v>
      </c>
      <c r="Q18" s="39" t="s">
        <v>350</v>
      </c>
      <c r="R18" s="39" t="s">
        <v>350</v>
      </c>
      <c r="S18" s="39" t="s">
        <v>350</v>
      </c>
      <c r="T18" s="39" t="s">
        <v>350</v>
      </c>
      <c r="U18" s="39" t="s">
        <v>350</v>
      </c>
      <c r="V18" s="39" t="s">
        <v>350</v>
      </c>
      <c r="W18" s="39" t="s">
        <v>350</v>
      </c>
    </row>
    <row r="19" spans="2:23" ht="28" customHeight="1" x14ac:dyDescent="0.2">
      <c r="B19" s="38" t="s">
        <v>368</v>
      </c>
      <c r="C19" s="6" t="s">
        <v>369</v>
      </c>
      <c r="D19" s="39" t="s">
        <v>13</v>
      </c>
      <c r="E19" s="39" t="s">
        <v>13</v>
      </c>
      <c r="F19" s="39" t="s">
        <v>13</v>
      </c>
      <c r="G19" s="39" t="s">
        <v>13</v>
      </c>
      <c r="H19" s="39" t="s">
        <v>25</v>
      </c>
      <c r="I19" s="39" t="s">
        <v>25</v>
      </c>
      <c r="J19" s="39" t="s">
        <v>13</v>
      </c>
      <c r="K19" s="39" t="s">
        <v>13</v>
      </c>
      <c r="L19" s="39" t="s">
        <v>13</v>
      </c>
      <c r="M19" s="39" t="s">
        <v>25</v>
      </c>
      <c r="N19" s="39" t="s">
        <v>350</v>
      </c>
      <c r="O19" s="39" t="s">
        <v>350</v>
      </c>
      <c r="P19" s="39" t="s">
        <v>350</v>
      </c>
      <c r="Q19" s="39" t="s">
        <v>350</v>
      </c>
      <c r="R19" s="39" t="s">
        <v>350</v>
      </c>
      <c r="S19" s="39" t="s">
        <v>350</v>
      </c>
      <c r="T19" s="39" t="s">
        <v>350</v>
      </c>
      <c r="U19" s="39" t="s">
        <v>350</v>
      </c>
      <c r="V19" s="39" t="s">
        <v>350</v>
      </c>
      <c r="W19" s="39" t="s">
        <v>350</v>
      </c>
    </row>
    <row r="20" spans="2:23" ht="42" customHeight="1" x14ac:dyDescent="0.2">
      <c r="B20" s="38" t="s">
        <v>370</v>
      </c>
      <c r="C20" s="6" t="s">
        <v>371</v>
      </c>
      <c r="D20" s="39" t="s">
        <v>25</v>
      </c>
      <c r="E20" s="39" t="s">
        <v>25</v>
      </c>
      <c r="F20" s="39" t="s">
        <v>13</v>
      </c>
      <c r="G20" s="39" t="s">
        <v>25</v>
      </c>
      <c r="H20" s="39" t="s">
        <v>25</v>
      </c>
      <c r="I20" s="39" t="s">
        <v>25</v>
      </c>
      <c r="J20" s="39" t="s">
        <v>25</v>
      </c>
      <c r="K20" s="39" t="s">
        <v>13</v>
      </c>
      <c r="L20" s="39" t="s">
        <v>13</v>
      </c>
      <c r="M20" s="39" t="s">
        <v>25</v>
      </c>
      <c r="N20" s="39" t="s">
        <v>350</v>
      </c>
      <c r="O20" s="39" t="s">
        <v>350</v>
      </c>
      <c r="P20" s="39" t="s">
        <v>350</v>
      </c>
      <c r="Q20" s="39" t="s">
        <v>350</v>
      </c>
      <c r="R20" s="39" t="s">
        <v>350</v>
      </c>
      <c r="S20" s="39" t="s">
        <v>350</v>
      </c>
      <c r="T20" s="39" t="s">
        <v>350</v>
      </c>
      <c r="U20" s="39" t="s">
        <v>350</v>
      </c>
      <c r="V20" s="39" t="s">
        <v>350</v>
      </c>
      <c r="W20" s="39" t="s">
        <v>350</v>
      </c>
    </row>
    <row r="21" spans="2:23" ht="28" customHeight="1" x14ac:dyDescent="0.2">
      <c r="B21" s="38" t="s">
        <v>372</v>
      </c>
      <c r="C21" s="6" t="s">
        <v>373</v>
      </c>
      <c r="D21" s="39" t="s">
        <v>25</v>
      </c>
      <c r="E21" s="39" t="s">
        <v>25</v>
      </c>
      <c r="F21" s="39" t="s">
        <v>25</v>
      </c>
      <c r="G21" s="39" t="s">
        <v>25</v>
      </c>
      <c r="H21" s="39" t="s">
        <v>13</v>
      </c>
      <c r="I21" s="39" t="s">
        <v>25</v>
      </c>
      <c r="J21" s="39" t="s">
        <v>13</v>
      </c>
      <c r="K21" s="39" t="s">
        <v>13</v>
      </c>
      <c r="L21" s="39" t="s">
        <v>13</v>
      </c>
      <c r="M21" s="39" t="s">
        <v>13</v>
      </c>
      <c r="N21" s="39" t="s">
        <v>350</v>
      </c>
      <c r="O21" s="39" t="s">
        <v>350</v>
      </c>
      <c r="P21" s="39" t="s">
        <v>350</v>
      </c>
      <c r="Q21" s="39" t="s">
        <v>350</v>
      </c>
      <c r="R21" s="39" t="s">
        <v>350</v>
      </c>
      <c r="S21" s="39" t="s">
        <v>350</v>
      </c>
      <c r="T21" s="39" t="s">
        <v>350</v>
      </c>
      <c r="U21" s="39" t="s">
        <v>350</v>
      </c>
      <c r="V21" s="39" t="s">
        <v>350</v>
      </c>
      <c r="W21" s="39" t="s">
        <v>350</v>
      </c>
    </row>
    <row r="22" spans="2:23" ht="28" customHeight="1" x14ac:dyDescent="0.2">
      <c r="B22" s="38" t="s">
        <v>374</v>
      </c>
      <c r="C22" s="6" t="s">
        <v>375</v>
      </c>
      <c r="D22" s="39" t="s">
        <v>25</v>
      </c>
      <c r="E22" s="39" t="s">
        <v>13</v>
      </c>
      <c r="F22" s="39" t="s">
        <v>25</v>
      </c>
      <c r="G22" s="39" t="s">
        <v>25</v>
      </c>
      <c r="H22" s="39" t="s">
        <v>25</v>
      </c>
      <c r="I22" s="39" t="s">
        <v>13</v>
      </c>
      <c r="J22" s="39" t="s">
        <v>13</v>
      </c>
      <c r="K22" s="39" t="s">
        <v>13</v>
      </c>
      <c r="L22" s="39" t="s">
        <v>13</v>
      </c>
      <c r="M22" s="39" t="s">
        <v>13</v>
      </c>
      <c r="N22" s="39" t="s">
        <v>350</v>
      </c>
      <c r="O22" s="39" t="s">
        <v>350</v>
      </c>
      <c r="P22" s="39" t="s">
        <v>350</v>
      </c>
      <c r="Q22" s="39" t="s">
        <v>350</v>
      </c>
      <c r="R22" s="39" t="s">
        <v>350</v>
      </c>
      <c r="S22" s="39" t="s">
        <v>350</v>
      </c>
      <c r="T22" s="39" t="s">
        <v>350</v>
      </c>
      <c r="U22" s="39" t="s">
        <v>350</v>
      </c>
      <c r="V22" s="39" t="s">
        <v>350</v>
      </c>
      <c r="W22" s="39" t="s">
        <v>350</v>
      </c>
    </row>
    <row r="23" spans="2:23" ht="28" customHeight="1" x14ac:dyDescent="0.2">
      <c r="B23" s="38" t="s">
        <v>376</v>
      </c>
      <c r="C23" s="6" t="s">
        <v>377</v>
      </c>
      <c r="D23" s="39" t="s">
        <v>25</v>
      </c>
      <c r="E23" s="39" t="s">
        <v>25</v>
      </c>
      <c r="F23" s="39" t="s">
        <v>25</v>
      </c>
      <c r="G23" s="39" t="s">
        <v>25</v>
      </c>
      <c r="H23" s="39" t="s">
        <v>25</v>
      </c>
      <c r="I23" s="39" t="s">
        <v>25</v>
      </c>
      <c r="J23" s="39" t="s">
        <v>25</v>
      </c>
      <c r="K23" s="39" t="s">
        <v>13</v>
      </c>
      <c r="L23" s="39" t="s">
        <v>25</v>
      </c>
      <c r="M23" s="39" t="s">
        <v>13</v>
      </c>
      <c r="N23" s="39" t="s">
        <v>350</v>
      </c>
      <c r="O23" s="39" t="s">
        <v>350</v>
      </c>
      <c r="P23" s="39" t="s">
        <v>350</v>
      </c>
      <c r="Q23" s="39" t="s">
        <v>350</v>
      </c>
      <c r="R23" s="39" t="s">
        <v>350</v>
      </c>
      <c r="S23" s="39" t="s">
        <v>350</v>
      </c>
      <c r="T23" s="39" t="s">
        <v>350</v>
      </c>
      <c r="U23" s="39" t="s">
        <v>350</v>
      </c>
      <c r="V23" s="39" t="s">
        <v>350</v>
      </c>
      <c r="W23" s="39" t="s">
        <v>350</v>
      </c>
    </row>
    <row r="24" spans="2:23" ht="42" customHeight="1" x14ac:dyDescent="0.2">
      <c r="B24" s="38" t="s">
        <v>378</v>
      </c>
      <c r="C24" s="6" t="s">
        <v>379</v>
      </c>
      <c r="D24" s="39" t="s">
        <v>25</v>
      </c>
      <c r="E24" s="39" t="s">
        <v>25</v>
      </c>
      <c r="F24" s="39" t="s">
        <v>25</v>
      </c>
      <c r="G24" s="39" t="s">
        <v>25</v>
      </c>
      <c r="H24" s="39" t="s">
        <v>13</v>
      </c>
      <c r="I24" s="39" t="s">
        <v>25</v>
      </c>
      <c r="J24" s="39" t="s">
        <v>25</v>
      </c>
      <c r="K24" s="39" t="s">
        <v>25</v>
      </c>
      <c r="L24" s="39" t="s">
        <v>13</v>
      </c>
      <c r="M24" s="39" t="s">
        <v>13</v>
      </c>
      <c r="N24" s="39" t="s">
        <v>350</v>
      </c>
      <c r="O24" s="39" t="s">
        <v>350</v>
      </c>
      <c r="P24" s="39" t="s">
        <v>350</v>
      </c>
      <c r="Q24" s="39" t="s">
        <v>350</v>
      </c>
      <c r="R24" s="39" t="s">
        <v>350</v>
      </c>
      <c r="S24" s="39" t="s">
        <v>350</v>
      </c>
      <c r="T24" s="39" t="s">
        <v>350</v>
      </c>
      <c r="U24" s="39" t="s">
        <v>350</v>
      </c>
      <c r="V24" s="39" t="s">
        <v>350</v>
      </c>
      <c r="W24" s="39" t="s">
        <v>350</v>
      </c>
    </row>
    <row r="25" spans="2:23" ht="42" customHeight="1" x14ac:dyDescent="0.2">
      <c r="B25" s="38" t="s">
        <v>380</v>
      </c>
      <c r="C25" s="6" t="s">
        <v>381</v>
      </c>
      <c r="D25" s="39" t="s">
        <v>25</v>
      </c>
      <c r="E25" s="39" t="s">
        <v>25</v>
      </c>
      <c r="F25" s="39" t="s">
        <v>25</v>
      </c>
      <c r="G25" s="39" t="s">
        <v>13</v>
      </c>
      <c r="H25" s="39" t="s">
        <v>13</v>
      </c>
      <c r="I25" s="39" t="s">
        <v>13</v>
      </c>
      <c r="J25" s="39" t="s">
        <v>25</v>
      </c>
      <c r="K25" s="39" t="s">
        <v>13</v>
      </c>
      <c r="L25" s="39" t="s">
        <v>13</v>
      </c>
      <c r="M25" s="39" t="s">
        <v>13</v>
      </c>
      <c r="N25" s="39" t="s">
        <v>350</v>
      </c>
      <c r="O25" s="39" t="s">
        <v>350</v>
      </c>
      <c r="P25" s="39" t="s">
        <v>350</v>
      </c>
      <c r="Q25" s="39" t="s">
        <v>350</v>
      </c>
      <c r="R25" s="39" t="s">
        <v>350</v>
      </c>
      <c r="S25" s="39" t="s">
        <v>350</v>
      </c>
      <c r="T25" s="39" t="s">
        <v>350</v>
      </c>
      <c r="U25" s="39" t="s">
        <v>350</v>
      </c>
      <c r="V25" s="39" t="s">
        <v>350</v>
      </c>
      <c r="W25" s="39" t="s">
        <v>350</v>
      </c>
    </row>
    <row r="26" spans="2:23" ht="22" customHeight="1" x14ac:dyDescent="0.2">
      <c r="B26" s="42"/>
      <c r="C26" s="43" t="s">
        <v>382</v>
      </c>
      <c r="D26" s="38">
        <f t="shared" ref="D26:W26" si="0">IF(COUNTIF(D9:D16,"JA")+COUNTIF(D9:D16,"NEIN")=0,"",COUNTIF(D9:D16,"JA"))</f>
        <v>1</v>
      </c>
      <c r="E26" s="38">
        <f t="shared" si="0"/>
        <v>2</v>
      </c>
      <c r="F26" s="38">
        <f t="shared" si="0"/>
        <v>2</v>
      </c>
      <c r="G26" s="38">
        <f t="shared" si="0"/>
        <v>3</v>
      </c>
      <c r="H26" s="38">
        <f t="shared" si="0"/>
        <v>1</v>
      </c>
      <c r="I26" s="38">
        <f t="shared" si="0"/>
        <v>5</v>
      </c>
      <c r="J26" s="38">
        <f t="shared" si="0"/>
        <v>7</v>
      </c>
      <c r="K26" s="38">
        <f t="shared" si="0"/>
        <v>1</v>
      </c>
      <c r="L26" s="38">
        <f t="shared" si="0"/>
        <v>6</v>
      </c>
      <c r="M26" s="38">
        <f t="shared" si="0"/>
        <v>2</v>
      </c>
      <c r="N26" s="38" t="str">
        <f t="shared" si="0"/>
        <v/>
      </c>
      <c r="O26" s="38" t="str">
        <f t="shared" si="0"/>
        <v/>
      </c>
      <c r="P26" s="38" t="str">
        <f t="shared" si="0"/>
        <v/>
      </c>
      <c r="Q26" s="38" t="str">
        <f t="shared" si="0"/>
        <v/>
      </c>
      <c r="R26" s="38" t="str">
        <f t="shared" si="0"/>
        <v/>
      </c>
      <c r="S26" s="38" t="str">
        <f t="shared" si="0"/>
        <v/>
      </c>
      <c r="T26" s="38" t="str">
        <f t="shared" si="0"/>
        <v/>
      </c>
      <c r="U26" s="38" t="str">
        <f t="shared" si="0"/>
        <v/>
      </c>
      <c r="V26" s="38" t="str">
        <f t="shared" si="0"/>
        <v/>
      </c>
      <c r="W26" s="38" t="str">
        <f t="shared" si="0"/>
        <v/>
      </c>
    </row>
    <row r="27" spans="2:23" ht="22" customHeight="1" x14ac:dyDescent="0.2">
      <c r="B27" s="42"/>
      <c r="C27" s="43" t="s">
        <v>383</v>
      </c>
      <c r="D27" s="38">
        <f t="shared" ref="D27:W27" si="1">IF(COUNTIF(D18:D25,"JA")+COUNTIF(D18:D25,"NEIN")=0,"",COUNTIF(D18:D25,"JA"))</f>
        <v>7</v>
      </c>
      <c r="E27" s="38">
        <f t="shared" si="1"/>
        <v>6</v>
      </c>
      <c r="F27" s="38">
        <f t="shared" si="1"/>
        <v>5</v>
      </c>
      <c r="G27" s="38">
        <f t="shared" si="1"/>
        <v>5</v>
      </c>
      <c r="H27" s="38">
        <f t="shared" si="1"/>
        <v>4</v>
      </c>
      <c r="I27" s="38">
        <f t="shared" si="1"/>
        <v>6</v>
      </c>
      <c r="J27" s="38">
        <f t="shared" si="1"/>
        <v>5</v>
      </c>
      <c r="K27" s="38">
        <f t="shared" si="1"/>
        <v>2</v>
      </c>
      <c r="L27" s="38">
        <f t="shared" si="1"/>
        <v>2</v>
      </c>
      <c r="M27" s="38">
        <f t="shared" si="1"/>
        <v>3</v>
      </c>
      <c r="N27" s="38" t="str">
        <f t="shared" si="1"/>
        <v/>
      </c>
      <c r="O27" s="38" t="str">
        <f t="shared" si="1"/>
        <v/>
      </c>
      <c r="P27" s="38" t="str">
        <f t="shared" si="1"/>
        <v/>
      </c>
      <c r="Q27" s="38" t="str">
        <f t="shared" si="1"/>
        <v/>
      </c>
      <c r="R27" s="38" t="str">
        <f t="shared" si="1"/>
        <v/>
      </c>
      <c r="S27" s="38" t="str">
        <f t="shared" si="1"/>
        <v/>
      </c>
      <c r="T27" s="38" t="str">
        <f t="shared" si="1"/>
        <v/>
      </c>
      <c r="U27" s="38" t="str">
        <f t="shared" si="1"/>
        <v/>
      </c>
      <c r="V27" s="38" t="str">
        <f t="shared" si="1"/>
        <v/>
      </c>
      <c r="W27" s="38" t="str">
        <f t="shared" si="1"/>
        <v/>
      </c>
    </row>
    <row r="28" spans="2:23" ht="22" customHeight="1" x14ac:dyDescent="0.2">
      <c r="B28" s="42"/>
      <c r="C28" s="43" t="s">
        <v>384</v>
      </c>
      <c r="D28" s="38" t="str">
        <f t="shared" ref="D28:W28" si="2">IF(OR(D26="",D27=""),"",IF(D27&gt;=4,IF(D26&gt;=4,"GW","QW"),IF(D26&gt;=4,"RF","KS")))</f>
        <v>QW</v>
      </c>
      <c r="E28" s="38" t="str">
        <f t="shared" si="2"/>
        <v>QW</v>
      </c>
      <c r="F28" s="38" t="str">
        <f t="shared" si="2"/>
        <v>QW</v>
      </c>
      <c r="G28" s="38" t="str">
        <f t="shared" si="2"/>
        <v>QW</v>
      </c>
      <c r="H28" s="38" t="str">
        <f t="shared" si="2"/>
        <v>QW</v>
      </c>
      <c r="I28" s="38" t="str">
        <f t="shared" si="2"/>
        <v>GW</v>
      </c>
      <c r="J28" s="38" t="str">
        <f t="shared" si="2"/>
        <v>GW</v>
      </c>
      <c r="K28" s="38" t="str">
        <f t="shared" si="2"/>
        <v>KS</v>
      </c>
      <c r="L28" s="38" t="str">
        <f t="shared" si="2"/>
        <v>RF</v>
      </c>
      <c r="M28" s="38" t="str">
        <f t="shared" si="2"/>
        <v>KS</v>
      </c>
      <c r="N28" s="38" t="str">
        <f t="shared" si="2"/>
        <v/>
      </c>
      <c r="O28" s="38" t="str">
        <f t="shared" si="2"/>
        <v/>
      </c>
      <c r="P28" s="38" t="str">
        <f t="shared" si="2"/>
        <v/>
      </c>
      <c r="Q28" s="38" t="str">
        <f t="shared" si="2"/>
        <v/>
      </c>
      <c r="R28" s="38" t="str">
        <f t="shared" si="2"/>
        <v/>
      </c>
      <c r="S28" s="38" t="str">
        <f t="shared" si="2"/>
        <v/>
      </c>
      <c r="T28" s="38" t="str">
        <f t="shared" si="2"/>
        <v/>
      </c>
      <c r="U28" s="38" t="str">
        <f t="shared" si="2"/>
        <v/>
      </c>
      <c r="V28" s="38" t="str">
        <f t="shared" si="2"/>
        <v/>
      </c>
      <c r="W28" s="38" t="str">
        <f t="shared" si="2"/>
        <v/>
      </c>
    </row>
    <row r="30" spans="2:23" ht="22" customHeight="1" x14ac:dyDescent="0.2">
      <c r="B30" s="2" t="s">
        <v>385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23" ht="20" customHeight="1" x14ac:dyDescent="0.2">
      <c r="B31" s="62" t="s">
        <v>386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2:23" x14ac:dyDescent="0.2">
      <c r="B32" s="86"/>
      <c r="C32" s="53"/>
    </row>
    <row r="33" spans="3:14" ht="20" customHeight="1" x14ac:dyDescent="0.2">
      <c r="C33" s="92" t="s">
        <v>387</v>
      </c>
      <c r="D33" s="82"/>
      <c r="E33" s="82"/>
      <c r="F33" s="82"/>
      <c r="G33" s="82"/>
      <c r="H33" s="83"/>
      <c r="I33" s="94" t="s">
        <v>388</v>
      </c>
      <c r="J33" s="82"/>
      <c r="K33" s="82"/>
      <c r="L33" s="82"/>
      <c r="M33" s="82"/>
      <c r="N33" s="83"/>
    </row>
    <row r="34" spans="3:14" ht="22" customHeight="1" x14ac:dyDescent="0.2">
      <c r="C34" s="88" t="str">
        <f>COUNTIF(D28:W28,"RF") &amp; " Idee(n)"</f>
        <v>1 Idee(n)</v>
      </c>
      <c r="D34" s="82"/>
      <c r="E34" s="82"/>
      <c r="F34" s="82"/>
      <c r="G34" s="82"/>
      <c r="H34" s="83"/>
      <c r="I34" s="89" t="str">
        <f>COUNTIF(D28:W28,"GW") &amp; " Idee(n)"</f>
        <v>2 Idee(n)</v>
      </c>
      <c r="J34" s="82"/>
      <c r="K34" s="82"/>
      <c r="L34" s="82"/>
      <c r="M34" s="82"/>
      <c r="N34" s="83"/>
    </row>
    <row r="35" spans="3:14" ht="26" customHeight="1" x14ac:dyDescent="0.2">
      <c r="C35" s="87" t="s">
        <v>389</v>
      </c>
      <c r="D35" s="82"/>
      <c r="E35" s="82"/>
      <c r="F35" s="82"/>
      <c r="G35" s="82"/>
      <c r="H35" s="83"/>
      <c r="I35" s="90" t="s">
        <v>390</v>
      </c>
      <c r="J35" s="82"/>
      <c r="K35" s="82"/>
      <c r="L35" s="82"/>
      <c r="M35" s="82"/>
      <c r="N35" s="83"/>
    </row>
    <row r="36" spans="3:14" ht="5" customHeight="1" x14ac:dyDescent="0.2"/>
    <row r="37" spans="3:14" ht="20" customHeight="1" x14ac:dyDescent="0.2">
      <c r="C37" s="81" t="s">
        <v>391</v>
      </c>
      <c r="D37" s="82"/>
      <c r="E37" s="82"/>
      <c r="F37" s="82"/>
      <c r="G37" s="82"/>
      <c r="H37" s="83"/>
      <c r="I37" s="95" t="s">
        <v>392</v>
      </c>
      <c r="J37" s="82"/>
      <c r="K37" s="82"/>
      <c r="L37" s="82"/>
      <c r="M37" s="82"/>
      <c r="N37" s="83"/>
    </row>
    <row r="38" spans="3:14" ht="22" customHeight="1" x14ac:dyDescent="0.2">
      <c r="C38" s="93" t="str">
        <f>COUNTIF(D28:W28,"KS") &amp; " Idee(n)"</f>
        <v>2 Idee(n)</v>
      </c>
      <c r="D38" s="82"/>
      <c r="E38" s="82"/>
      <c r="F38" s="82"/>
      <c r="G38" s="82"/>
      <c r="H38" s="83"/>
      <c r="I38" s="91" t="str">
        <f>COUNTIF(D28:W28,"QW") &amp; " Idee(n)"</f>
        <v>5 Idee(n)</v>
      </c>
      <c r="J38" s="82"/>
      <c r="K38" s="82"/>
      <c r="L38" s="82"/>
      <c r="M38" s="82"/>
      <c r="N38" s="83"/>
    </row>
    <row r="39" spans="3:14" ht="26" customHeight="1" x14ac:dyDescent="0.2">
      <c r="C39" s="84" t="s">
        <v>393</v>
      </c>
      <c r="D39" s="82"/>
      <c r="E39" s="82"/>
      <c r="F39" s="82"/>
      <c r="G39" s="82"/>
      <c r="H39" s="83"/>
      <c r="I39" s="85" t="s">
        <v>394</v>
      </c>
      <c r="J39" s="82"/>
      <c r="K39" s="82"/>
      <c r="L39" s="82"/>
      <c r="M39" s="82"/>
      <c r="N39" s="83"/>
    </row>
    <row r="41" spans="3:14" x14ac:dyDescent="0.2">
      <c r="C41" s="80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</sheetData>
  <mergeCells count="17">
    <mergeCell ref="A1:W1"/>
    <mergeCell ref="I33:N33"/>
    <mergeCell ref="I37:N37"/>
    <mergeCell ref="C41:N41"/>
    <mergeCell ref="C37:H37"/>
    <mergeCell ref="B3:L3"/>
    <mergeCell ref="C39:H39"/>
    <mergeCell ref="I39:N39"/>
    <mergeCell ref="B32:C32"/>
    <mergeCell ref="C35:H35"/>
    <mergeCell ref="C34:H34"/>
    <mergeCell ref="I34:N34"/>
    <mergeCell ref="I35:N35"/>
    <mergeCell ref="B31:L31"/>
    <mergeCell ref="I38:N38"/>
    <mergeCell ref="C33:H33"/>
    <mergeCell ref="C38:H38"/>
  </mergeCells>
  <conditionalFormatting sqref="D9:W25">
    <cfRule type="cellIs" dxfId="12" priority="1" operator="equal">
      <formula>"JA"</formula>
    </cfRule>
    <cfRule type="cellIs" dxfId="11" priority="2" operator="equal">
      <formula>"NEIN"</formula>
    </cfRule>
  </conditionalFormatting>
  <conditionalFormatting sqref="D28:W28">
    <cfRule type="cellIs" dxfId="10" priority="3" operator="equal">
      <formula>"QW"</formula>
    </cfRule>
    <cfRule type="cellIs" dxfId="9" priority="4" operator="equal">
      <formula>"GW"</formula>
    </cfRule>
    <cfRule type="cellIs" dxfId="8" priority="5" operator="equal">
      <formula>"KS"</formula>
    </cfRule>
    <cfRule type="cellIs" dxfId="7" priority="6" operator="equal">
      <formula>"RF"</formula>
    </cfRule>
  </conditionalFormatting>
  <dataValidations count="1">
    <dataValidation type="list" allowBlank="1" sqref="D9:W25" xr:uid="{00000000-0002-0000-0400-000000000000}">
      <formula1>"?,JA,NEIN"</formula1>
    </dataValidation>
  </dataValidation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A208"/>
    <pageSetUpPr fitToPage="1"/>
  </sheetPr>
  <dimension ref="A1:P55"/>
  <sheetViews>
    <sheetView showGridLines="0" topLeftCell="B1" workbookViewId="0">
      <selection activeCell="D15" sqref="D15:E15"/>
    </sheetView>
  </sheetViews>
  <sheetFormatPr baseColWidth="10" defaultColWidth="8.83203125" defaultRowHeight="15" x14ac:dyDescent="0.2"/>
  <cols>
    <col min="1" max="1" width="3" customWidth="1"/>
    <col min="2" max="2" width="5" customWidth="1"/>
    <col min="3" max="3" width="30" customWidth="1"/>
    <col min="4" max="4" width="18" customWidth="1"/>
    <col min="5" max="5" width="38" customWidth="1"/>
    <col min="6" max="6" width="26" customWidth="1"/>
    <col min="7" max="7" width="16" customWidth="1"/>
    <col min="8" max="9" width="26" customWidth="1"/>
    <col min="10" max="10" width="16" customWidth="1"/>
    <col min="11" max="11" width="24" customWidth="1"/>
    <col min="12" max="12" width="22" customWidth="1"/>
    <col min="13" max="14" width="14" customWidth="1"/>
    <col min="15" max="15" width="22" customWidth="1"/>
    <col min="16" max="16" width="18" customWidth="1"/>
  </cols>
  <sheetData>
    <row r="1" spans="1:16" ht="26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0" customHeight="1" x14ac:dyDescent="0.2">
      <c r="B2" s="1" t="s">
        <v>395</v>
      </c>
    </row>
    <row r="3" spans="1:16" x14ac:dyDescent="0.2">
      <c r="B3" s="61" t="s">
        <v>396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5" spans="1:16" ht="22" customHeight="1" x14ac:dyDescent="0.2">
      <c r="B5" s="2" t="s">
        <v>397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B6" s="57" t="s">
        <v>398</v>
      </c>
      <c r="C6" s="53"/>
      <c r="D6" s="54" t="s">
        <v>399</v>
      </c>
      <c r="E6" s="55"/>
      <c r="F6" s="55"/>
      <c r="G6" s="56"/>
    </row>
    <row r="7" spans="1:16" x14ac:dyDescent="0.2">
      <c r="B7" s="57" t="s">
        <v>400</v>
      </c>
      <c r="C7" s="53"/>
      <c r="D7" s="54" t="s">
        <v>162</v>
      </c>
      <c r="E7" s="55"/>
      <c r="F7" s="55"/>
      <c r="G7" s="56"/>
    </row>
    <row r="8" spans="1:16" x14ac:dyDescent="0.2">
      <c r="B8" s="57" t="s">
        <v>401</v>
      </c>
      <c r="C8" s="53"/>
      <c r="D8" s="54" t="s">
        <v>402</v>
      </c>
      <c r="E8" s="55"/>
      <c r="F8" s="55"/>
      <c r="G8" s="56"/>
    </row>
    <row r="9" spans="1:16" x14ac:dyDescent="0.2">
      <c r="B9" s="57" t="s">
        <v>403</v>
      </c>
      <c r="C9" s="53"/>
      <c r="D9" s="54" t="s">
        <v>404</v>
      </c>
      <c r="E9" s="55"/>
      <c r="F9" s="55"/>
      <c r="G9" s="56"/>
    </row>
    <row r="11" spans="1:16" ht="22" customHeight="1" x14ac:dyDescent="0.2">
      <c r="B11" s="2" t="s">
        <v>405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0" customHeight="1" x14ac:dyDescent="0.2">
      <c r="B12" s="62" t="s">
        <v>406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24" customHeight="1" x14ac:dyDescent="0.2">
      <c r="B13" s="12"/>
      <c r="C13" s="12" t="s">
        <v>407</v>
      </c>
      <c r="D13" s="99" t="s">
        <v>408</v>
      </c>
      <c r="E13" s="100"/>
      <c r="F13" s="99" t="s">
        <v>409</v>
      </c>
      <c r="G13" s="100"/>
      <c r="H13" s="99" t="s">
        <v>410</v>
      </c>
      <c r="I13" s="100"/>
    </row>
    <row r="14" spans="1:16" ht="48" customHeight="1" x14ac:dyDescent="0.2">
      <c r="B14" s="27" t="s">
        <v>411</v>
      </c>
      <c r="C14" s="44" t="s">
        <v>412</v>
      </c>
      <c r="D14" s="59" t="s">
        <v>413</v>
      </c>
      <c r="E14" s="56"/>
      <c r="F14" s="96" t="s">
        <v>414</v>
      </c>
      <c r="G14" s="56"/>
      <c r="H14" s="97" t="s">
        <v>415</v>
      </c>
      <c r="I14" s="56"/>
    </row>
    <row r="15" spans="1:16" ht="48" customHeight="1" x14ac:dyDescent="0.2">
      <c r="B15" s="27" t="s">
        <v>416</v>
      </c>
      <c r="C15" s="44" t="s">
        <v>417</v>
      </c>
      <c r="D15" s="59" t="s">
        <v>418</v>
      </c>
      <c r="E15" s="56"/>
      <c r="F15" s="96" t="s">
        <v>419</v>
      </c>
      <c r="G15" s="56"/>
      <c r="H15" s="97" t="s">
        <v>420</v>
      </c>
      <c r="I15" s="56"/>
    </row>
    <row r="16" spans="1:16" ht="48" customHeight="1" x14ac:dyDescent="0.2">
      <c r="B16" s="27" t="s">
        <v>278</v>
      </c>
      <c r="C16" s="44" t="s">
        <v>421</v>
      </c>
      <c r="D16" s="59" t="s">
        <v>422</v>
      </c>
      <c r="E16" s="56"/>
      <c r="F16" s="96" t="s">
        <v>423</v>
      </c>
      <c r="G16" s="56"/>
      <c r="H16" s="97" t="s">
        <v>424</v>
      </c>
      <c r="I16" s="56"/>
    </row>
    <row r="17" spans="2:16" ht="48" customHeight="1" x14ac:dyDescent="0.2">
      <c r="B17" s="27" t="s">
        <v>425</v>
      </c>
      <c r="C17" s="44" t="s">
        <v>426</v>
      </c>
      <c r="D17" s="59" t="s">
        <v>427</v>
      </c>
      <c r="E17" s="56"/>
      <c r="F17" s="96" t="s">
        <v>428</v>
      </c>
      <c r="G17" s="56"/>
      <c r="H17" s="97" t="s">
        <v>429</v>
      </c>
      <c r="I17" s="56"/>
    </row>
    <row r="18" spans="2:16" ht="48" customHeight="1" x14ac:dyDescent="0.2">
      <c r="B18" s="27" t="s">
        <v>430</v>
      </c>
      <c r="C18" s="44" t="s">
        <v>431</v>
      </c>
      <c r="D18" s="59" t="s">
        <v>432</v>
      </c>
      <c r="E18" s="56"/>
      <c r="F18" s="96" t="s">
        <v>433</v>
      </c>
      <c r="G18" s="56"/>
      <c r="H18" s="97" t="s">
        <v>434</v>
      </c>
      <c r="I18" s="56"/>
    </row>
    <row r="20" spans="2:16" ht="22" customHeight="1" x14ac:dyDescent="0.2">
      <c r="B20" s="2" t="s">
        <v>435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20" customHeight="1" x14ac:dyDescent="0.2">
      <c r="B21" s="62" t="s">
        <v>436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2:16" ht="42" customHeight="1" x14ac:dyDescent="0.2">
      <c r="B22" s="12" t="s">
        <v>295</v>
      </c>
      <c r="C22" s="12" t="s">
        <v>437</v>
      </c>
      <c r="D22" s="12" t="s">
        <v>384</v>
      </c>
      <c r="E22" s="12" t="s">
        <v>438</v>
      </c>
      <c r="F22" s="12" t="s">
        <v>439</v>
      </c>
      <c r="G22" s="12" t="s">
        <v>440</v>
      </c>
      <c r="H22" s="12" t="s">
        <v>441</v>
      </c>
      <c r="I22" s="12" t="s">
        <v>442</v>
      </c>
      <c r="J22" s="12" t="s">
        <v>443</v>
      </c>
    </row>
    <row r="23" spans="2:16" ht="62" customHeight="1" x14ac:dyDescent="0.2">
      <c r="B23" s="30">
        <v>1</v>
      </c>
      <c r="C23" s="17" t="s">
        <v>301</v>
      </c>
      <c r="D23" s="17" t="s">
        <v>444</v>
      </c>
      <c r="E23" s="17" t="s">
        <v>445</v>
      </c>
      <c r="F23" s="17" t="s">
        <v>446</v>
      </c>
      <c r="G23" s="17" t="s">
        <v>447</v>
      </c>
      <c r="H23" s="17" t="s">
        <v>448</v>
      </c>
      <c r="I23" s="17" t="s">
        <v>449</v>
      </c>
      <c r="J23" s="45">
        <v>46356</v>
      </c>
    </row>
    <row r="24" spans="2:16" ht="62" customHeight="1" x14ac:dyDescent="0.2">
      <c r="B24" s="30">
        <v>2</v>
      </c>
      <c r="C24" s="17" t="s">
        <v>304</v>
      </c>
      <c r="D24" s="17" t="s">
        <v>444</v>
      </c>
      <c r="E24" s="17" t="s">
        <v>450</v>
      </c>
      <c r="F24" s="17" t="s">
        <v>451</v>
      </c>
      <c r="G24" s="17" t="s">
        <v>452</v>
      </c>
      <c r="H24" s="17" t="s">
        <v>453</v>
      </c>
      <c r="I24" s="17" t="s">
        <v>454</v>
      </c>
      <c r="J24" s="45">
        <v>46477</v>
      </c>
    </row>
    <row r="25" spans="2:16" ht="62" customHeight="1" x14ac:dyDescent="0.2">
      <c r="B25" s="30">
        <v>3</v>
      </c>
      <c r="C25" s="17" t="s">
        <v>316</v>
      </c>
      <c r="D25" s="17" t="s">
        <v>444</v>
      </c>
      <c r="E25" s="17" t="s">
        <v>455</v>
      </c>
      <c r="F25" s="17" t="s">
        <v>456</v>
      </c>
      <c r="G25" s="17" t="s">
        <v>457</v>
      </c>
      <c r="H25" s="17" t="s">
        <v>458</v>
      </c>
      <c r="I25" s="17" t="s">
        <v>459</v>
      </c>
      <c r="J25" s="45">
        <v>46568</v>
      </c>
    </row>
    <row r="26" spans="2:16" ht="62" customHeight="1" x14ac:dyDescent="0.2">
      <c r="B26" s="30">
        <v>4</v>
      </c>
      <c r="C26" s="17" t="s">
        <v>319</v>
      </c>
      <c r="D26" s="17" t="s">
        <v>444</v>
      </c>
      <c r="E26" s="17" t="s">
        <v>460</v>
      </c>
      <c r="F26" s="17" t="s">
        <v>461</v>
      </c>
      <c r="G26" s="17" t="s">
        <v>462</v>
      </c>
      <c r="H26" s="17" t="s">
        <v>463</v>
      </c>
      <c r="I26" s="17" t="s">
        <v>464</v>
      </c>
      <c r="J26" s="45">
        <v>46752</v>
      </c>
    </row>
    <row r="27" spans="2:16" ht="62" customHeight="1" x14ac:dyDescent="0.2">
      <c r="B27" s="30">
        <v>5</v>
      </c>
      <c r="C27" s="17" t="s">
        <v>344</v>
      </c>
      <c r="D27" s="17" t="s">
        <v>444</v>
      </c>
      <c r="E27" s="17" t="s">
        <v>465</v>
      </c>
      <c r="F27" s="17" t="s">
        <v>466</v>
      </c>
      <c r="G27" s="17" t="s">
        <v>467</v>
      </c>
      <c r="H27" s="17" t="s">
        <v>468</v>
      </c>
      <c r="I27" s="17" t="s">
        <v>469</v>
      </c>
      <c r="J27" s="45">
        <v>46446</v>
      </c>
    </row>
    <row r="28" spans="2:16" ht="62" customHeight="1" x14ac:dyDescent="0.2">
      <c r="B28" s="30">
        <v>6</v>
      </c>
      <c r="C28" s="17" t="s">
        <v>325</v>
      </c>
      <c r="D28" s="17" t="s">
        <v>470</v>
      </c>
      <c r="E28" s="17" t="s">
        <v>471</v>
      </c>
      <c r="F28" s="17" t="s">
        <v>472</v>
      </c>
      <c r="G28" s="17" t="s">
        <v>473</v>
      </c>
      <c r="H28" s="17" t="s">
        <v>474</v>
      </c>
      <c r="I28" s="17" t="s">
        <v>475</v>
      </c>
      <c r="J28" s="45">
        <v>46660</v>
      </c>
    </row>
    <row r="29" spans="2:16" ht="62" customHeight="1" x14ac:dyDescent="0.2">
      <c r="B29" s="30">
        <v>7</v>
      </c>
      <c r="C29" s="17" t="s">
        <v>345</v>
      </c>
      <c r="D29" s="17" t="s">
        <v>470</v>
      </c>
      <c r="E29" s="17" t="s">
        <v>476</v>
      </c>
      <c r="F29" s="17" t="s">
        <v>477</v>
      </c>
      <c r="G29" s="17" t="s">
        <v>478</v>
      </c>
      <c r="H29" s="17" t="s">
        <v>479</v>
      </c>
      <c r="I29" s="17" t="s">
        <v>480</v>
      </c>
      <c r="J29" s="45">
        <v>47118</v>
      </c>
    </row>
    <row r="30" spans="2:16" ht="34" customHeight="1" x14ac:dyDescent="0.2">
      <c r="B30" s="30">
        <v>8</v>
      </c>
      <c r="C30" s="17"/>
      <c r="D30" s="17" t="s">
        <v>211</v>
      </c>
      <c r="E30" s="17"/>
      <c r="F30" s="17"/>
      <c r="G30" s="17"/>
      <c r="H30" s="17"/>
      <c r="I30" s="17"/>
      <c r="J30" s="45"/>
    </row>
    <row r="32" spans="2:16" ht="22" customHeight="1" x14ac:dyDescent="0.2">
      <c r="B32" s="2" t="s">
        <v>481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ht="20" customHeight="1" x14ac:dyDescent="0.2">
      <c r="B33" s="62" t="s">
        <v>482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</row>
    <row r="34" spans="2:16" ht="32" customHeight="1" x14ac:dyDescent="0.2">
      <c r="B34" s="12" t="s">
        <v>295</v>
      </c>
      <c r="C34" s="12" t="s">
        <v>483</v>
      </c>
      <c r="D34" s="12" t="s">
        <v>484</v>
      </c>
      <c r="E34" s="12" t="s">
        <v>485</v>
      </c>
      <c r="F34" s="12" t="s">
        <v>486</v>
      </c>
      <c r="G34" s="12" t="s">
        <v>487</v>
      </c>
      <c r="H34" s="12" t="s">
        <v>488</v>
      </c>
      <c r="I34" s="12" t="s">
        <v>489</v>
      </c>
    </row>
    <row r="35" spans="2:16" ht="38" customHeight="1" x14ac:dyDescent="0.2">
      <c r="B35" s="30">
        <v>1</v>
      </c>
      <c r="C35" s="18" t="str">
        <f t="shared" ref="C35:C42" si="0">IF($C23="","",$C23)</f>
        <v>Conchen nur bei Auslastung</v>
      </c>
      <c r="D35" s="17" t="s">
        <v>193</v>
      </c>
      <c r="E35" s="17" t="s">
        <v>490</v>
      </c>
      <c r="F35" s="46">
        <v>46307</v>
      </c>
      <c r="G35" s="17" t="s">
        <v>491</v>
      </c>
      <c r="H35" s="17" t="s">
        <v>492</v>
      </c>
      <c r="I35" s="17" t="s">
        <v>493</v>
      </c>
    </row>
    <row r="36" spans="2:16" ht="38" customHeight="1" x14ac:dyDescent="0.2">
      <c r="B36" s="30">
        <v>2</v>
      </c>
      <c r="C36" s="18" t="str">
        <f t="shared" si="0"/>
        <v>Wärmerückgewinnung Röstanlage</v>
      </c>
      <c r="D36" s="17" t="s">
        <v>193</v>
      </c>
      <c r="E36" s="17" t="s">
        <v>494</v>
      </c>
      <c r="F36" s="46">
        <v>46328</v>
      </c>
      <c r="G36" s="17" t="s">
        <v>495</v>
      </c>
      <c r="H36" s="17" t="s">
        <v>496</v>
      </c>
      <c r="I36" s="17" t="s">
        <v>497</v>
      </c>
    </row>
    <row r="37" spans="2:16" ht="38" customHeight="1" x14ac:dyDescent="0.2">
      <c r="B37" s="30">
        <v>3</v>
      </c>
      <c r="C37" s="18" t="str">
        <f t="shared" si="0"/>
        <v>Geodaten der Kakaoflächen</v>
      </c>
      <c r="D37" s="17" t="s">
        <v>184</v>
      </c>
      <c r="E37" s="17" t="s">
        <v>498</v>
      </c>
      <c r="F37" s="46">
        <v>46300</v>
      </c>
      <c r="G37" s="17" t="s">
        <v>499</v>
      </c>
      <c r="H37" s="17" t="s">
        <v>500</v>
      </c>
      <c r="I37" s="17" t="s">
        <v>497</v>
      </c>
    </row>
    <row r="38" spans="2:16" ht="38" customHeight="1" x14ac:dyDescent="0.2">
      <c r="B38" s="30">
        <v>4</v>
      </c>
      <c r="C38" s="18" t="str">
        <f t="shared" si="0"/>
        <v>Sozialaudit kritische Rohstoffe</v>
      </c>
      <c r="D38" s="17" t="s">
        <v>184</v>
      </c>
      <c r="E38" s="17" t="s">
        <v>501</v>
      </c>
      <c r="F38" s="46">
        <v>46402</v>
      </c>
      <c r="G38" s="17" t="s">
        <v>502</v>
      </c>
      <c r="H38" s="17" t="s">
        <v>503</v>
      </c>
      <c r="I38" s="17" t="s">
        <v>504</v>
      </c>
    </row>
    <row r="39" spans="2:16" ht="38" customHeight="1" x14ac:dyDescent="0.2">
      <c r="B39" s="30">
        <v>5</v>
      </c>
      <c r="C39" s="18" t="str">
        <f t="shared" si="0"/>
        <v>Entsorgungshinweis Schachtel</v>
      </c>
      <c r="D39" s="17" t="s">
        <v>197</v>
      </c>
      <c r="E39" s="17" t="s">
        <v>505</v>
      </c>
      <c r="F39" s="46">
        <v>46342</v>
      </c>
      <c r="G39" s="17" t="s">
        <v>506</v>
      </c>
      <c r="H39" s="17" t="s">
        <v>507</v>
      </c>
      <c r="I39" s="17" t="s">
        <v>497</v>
      </c>
    </row>
    <row r="40" spans="2:16" ht="38" customHeight="1" x14ac:dyDescent="0.2">
      <c r="B40" s="30">
        <v>6</v>
      </c>
      <c r="C40" s="18" t="str">
        <f t="shared" si="0"/>
        <v>Faserbasierter Einleger</v>
      </c>
      <c r="D40" s="17" t="s">
        <v>189</v>
      </c>
      <c r="E40" s="17" t="s">
        <v>508</v>
      </c>
      <c r="F40" s="46">
        <v>46357</v>
      </c>
      <c r="G40" s="17" t="s">
        <v>509</v>
      </c>
      <c r="H40" s="17" t="s">
        <v>510</v>
      </c>
      <c r="I40" s="17" t="s">
        <v>497</v>
      </c>
    </row>
    <row r="41" spans="2:16" ht="38" customHeight="1" x14ac:dyDescent="0.2">
      <c r="B41" s="30">
        <v>7</v>
      </c>
      <c r="C41" s="18" t="str">
        <f t="shared" si="0"/>
        <v>PV-Anlage Hallendach</v>
      </c>
      <c r="D41" s="17" t="s">
        <v>201</v>
      </c>
      <c r="E41" s="17" t="s">
        <v>511</v>
      </c>
      <c r="F41" s="46">
        <v>46478</v>
      </c>
      <c r="G41" s="17" t="s">
        <v>512</v>
      </c>
      <c r="H41" s="17" t="s">
        <v>513</v>
      </c>
      <c r="I41" s="17" t="s">
        <v>504</v>
      </c>
    </row>
    <row r="42" spans="2:16" ht="30" customHeight="1" x14ac:dyDescent="0.2">
      <c r="B42" s="30">
        <v>8</v>
      </c>
      <c r="C42" s="18" t="str">
        <f t="shared" si="0"/>
        <v/>
      </c>
      <c r="D42" s="17"/>
      <c r="E42" s="17"/>
      <c r="F42" s="46"/>
      <c r="G42" s="17"/>
      <c r="H42" s="17"/>
      <c r="I42" s="17" t="s">
        <v>211</v>
      </c>
    </row>
    <row r="44" spans="2:16" ht="22" customHeight="1" x14ac:dyDescent="0.2">
      <c r="B44" s="2" t="s">
        <v>514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ht="22" customHeight="1" x14ac:dyDescent="0.2">
      <c r="C45" s="31" t="s">
        <v>255</v>
      </c>
      <c r="D45" s="31" t="s">
        <v>256</v>
      </c>
      <c r="E45" s="98" t="s">
        <v>257</v>
      </c>
      <c r="F45" s="55"/>
      <c r="G45" s="55"/>
      <c r="H45" s="55"/>
      <c r="I45" s="55"/>
      <c r="J45" s="56"/>
    </row>
    <row r="46" spans="2:16" ht="38" customHeight="1" x14ac:dyDescent="0.2">
      <c r="C46" s="6" t="s">
        <v>515</v>
      </c>
      <c r="D46" s="17" t="s">
        <v>259</v>
      </c>
      <c r="E46" s="54" t="s">
        <v>516</v>
      </c>
      <c r="F46" s="55"/>
      <c r="G46" s="55"/>
      <c r="H46" s="55"/>
      <c r="I46" s="55"/>
      <c r="J46" s="56"/>
    </row>
    <row r="47" spans="2:16" ht="38" customHeight="1" x14ac:dyDescent="0.2">
      <c r="C47" s="6" t="s">
        <v>517</v>
      </c>
      <c r="D47" s="17" t="s">
        <v>259</v>
      </c>
      <c r="E47" s="54" t="s">
        <v>518</v>
      </c>
      <c r="F47" s="55"/>
      <c r="G47" s="55"/>
      <c r="H47" s="55"/>
      <c r="I47" s="55"/>
      <c r="J47" s="56"/>
    </row>
    <row r="48" spans="2:16" ht="38" customHeight="1" x14ac:dyDescent="0.2">
      <c r="C48" s="6" t="s">
        <v>519</v>
      </c>
      <c r="D48" s="17" t="s">
        <v>259</v>
      </c>
      <c r="E48" s="54" t="s">
        <v>520</v>
      </c>
      <c r="F48" s="55"/>
      <c r="G48" s="55"/>
      <c r="H48" s="55"/>
      <c r="I48" s="55"/>
      <c r="J48" s="56"/>
    </row>
    <row r="49" spans="2:16" ht="38" customHeight="1" x14ac:dyDescent="0.2">
      <c r="C49" s="6" t="s">
        <v>521</v>
      </c>
      <c r="D49" s="17" t="s">
        <v>259</v>
      </c>
      <c r="E49" s="54" t="s">
        <v>522</v>
      </c>
      <c r="F49" s="55"/>
      <c r="G49" s="55"/>
      <c r="H49" s="55"/>
      <c r="I49" s="55"/>
      <c r="J49" s="56"/>
    </row>
    <row r="50" spans="2:16" ht="38" customHeight="1" x14ac:dyDescent="0.2">
      <c r="C50" s="6" t="s">
        <v>523</v>
      </c>
      <c r="D50" s="17" t="s">
        <v>259</v>
      </c>
      <c r="E50" s="54" t="s">
        <v>524</v>
      </c>
      <c r="F50" s="55"/>
      <c r="G50" s="55"/>
      <c r="H50" s="55"/>
      <c r="I50" s="55"/>
      <c r="J50" s="56"/>
    </row>
    <row r="51" spans="2:16" ht="38" customHeight="1" x14ac:dyDescent="0.2">
      <c r="C51" s="6" t="s">
        <v>525</v>
      </c>
      <c r="D51" s="17" t="s">
        <v>259</v>
      </c>
      <c r="E51" s="54" t="s">
        <v>526</v>
      </c>
      <c r="F51" s="55"/>
      <c r="G51" s="55"/>
      <c r="H51" s="55"/>
      <c r="I51" s="55"/>
      <c r="J51" s="56"/>
    </row>
    <row r="52" spans="2:16" ht="38" customHeight="1" x14ac:dyDescent="0.2">
      <c r="C52" s="6" t="s">
        <v>527</v>
      </c>
      <c r="D52" s="17" t="s">
        <v>259</v>
      </c>
      <c r="E52" s="54" t="s">
        <v>528</v>
      </c>
      <c r="F52" s="55"/>
      <c r="G52" s="55"/>
      <c r="H52" s="55"/>
      <c r="I52" s="55"/>
      <c r="J52" s="56"/>
    </row>
    <row r="53" spans="2:16" ht="38" customHeight="1" x14ac:dyDescent="0.2">
      <c r="C53" s="6" t="s">
        <v>529</v>
      </c>
      <c r="D53" s="17" t="s">
        <v>259</v>
      </c>
      <c r="E53" s="54" t="s">
        <v>530</v>
      </c>
      <c r="F53" s="55"/>
      <c r="G53" s="55"/>
      <c r="H53" s="55"/>
      <c r="I53" s="55"/>
      <c r="J53" s="56"/>
    </row>
    <row r="55" spans="2:16" x14ac:dyDescent="0.2">
      <c r="B55" s="65" t="s">
        <v>531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</row>
  </sheetData>
  <mergeCells count="41">
    <mergeCell ref="B33:P33"/>
    <mergeCell ref="H18:I18"/>
    <mergeCell ref="H15:I15"/>
    <mergeCell ref="D13:E13"/>
    <mergeCell ref="F18:G18"/>
    <mergeCell ref="D17:E17"/>
    <mergeCell ref="B8:C8"/>
    <mergeCell ref="F17:G17"/>
    <mergeCell ref="H17:I17"/>
    <mergeCell ref="B55:P55"/>
    <mergeCell ref="D16:E16"/>
    <mergeCell ref="H16:I16"/>
    <mergeCell ref="A1:P1"/>
    <mergeCell ref="D6:G6"/>
    <mergeCell ref="E53:J53"/>
    <mergeCell ref="E47:J47"/>
    <mergeCell ref="D18:E18"/>
    <mergeCell ref="F13:G13"/>
    <mergeCell ref="B9:C9"/>
    <mergeCell ref="H13:I13"/>
    <mergeCell ref="E50:J50"/>
    <mergeCell ref="B6:C6"/>
    <mergeCell ref="D15:E15"/>
    <mergeCell ref="E52:J52"/>
    <mergeCell ref="B3:P3"/>
    <mergeCell ref="E51:J51"/>
    <mergeCell ref="B12:P12"/>
    <mergeCell ref="B21:P21"/>
    <mergeCell ref="E48:J48"/>
    <mergeCell ref="D7:G7"/>
    <mergeCell ref="D14:E14"/>
    <mergeCell ref="F14:G14"/>
    <mergeCell ref="H14:I14"/>
    <mergeCell ref="D9:G9"/>
    <mergeCell ref="B7:C7"/>
    <mergeCell ref="F16:G16"/>
    <mergeCell ref="D8:G8"/>
    <mergeCell ref="E49:J49"/>
    <mergeCell ref="E46:J46"/>
    <mergeCell ref="F15:G15"/>
    <mergeCell ref="E45:J45"/>
  </mergeCells>
  <conditionalFormatting sqref="D23:D30">
    <cfRule type="cellIs" dxfId="6" priority="1" operator="equal">
      <formula>"Quick Win"</formula>
    </cfRule>
    <cfRule type="cellIs" dxfId="5" priority="2" operator="equal">
      <formula>"Großer Wurf"</formula>
    </cfRule>
  </conditionalFormatting>
  <conditionalFormatting sqref="D46:D53">
    <cfRule type="cellIs" dxfId="4" priority="7" operator="equal">
      <formula>"ja"</formula>
    </cfRule>
  </conditionalFormatting>
  <conditionalFormatting sqref="I35:I42">
    <cfRule type="cellIs" dxfId="3" priority="3" operator="equal">
      <formula>"Erledigt"</formula>
    </cfRule>
    <cfRule type="cellIs" dxfId="2" priority="4" operator="equal">
      <formula>"In Bearbeitung"</formula>
    </cfRule>
    <cfRule type="cellIs" dxfId="1" priority="5" operator="equal">
      <formula>"Gestoppt"</formula>
    </cfRule>
  </conditionalFormatting>
  <conditionalFormatting sqref="J23:J30">
    <cfRule type="expression" dxfId="0" priority="6">
      <formula>AND($J23&lt;&gt;"",ISNUMBER($J23),$J23&lt;TODAY())</formula>
    </cfRule>
  </conditionalFormatting>
  <dataValidations count="3">
    <dataValidation type="list" allowBlank="1" sqref="D23:D30" xr:uid="{00000000-0002-0000-0500-000000000000}">
      <formula1>"Bitte auswählen,Quick Win,Großer Wurf"</formula1>
    </dataValidation>
    <dataValidation type="list" allowBlank="1" sqref="I35:I42" xr:uid="{00000000-0002-0000-0500-000001000000}">
      <formula1>"Bitte auswählen,Noch nicht angefangen,In Bearbeitung,Erledigt,Gestoppt"</formula1>
    </dataValidation>
    <dataValidation type="list" allowBlank="1" sqref="D46:D53" xr:uid="{00000000-0002-0000-0500-000002000000}">
      <formula1>"Bitte auswählen,ja"</formula1>
    </dataValidation>
  </dataValidations>
  <pageMargins left="0.4" right="0.4" top="0.5" bottom="0.5" header="0.5" footer="0.5"/>
  <pageSetup paperSize="9" fitToHeight="0" orientation="landscape"/>
  <headerFooter>
    <oddHeader>&amp;C&amp;9 BEISPIEL – nicht zum Ausfüllen</oddHeader>
    <oddFooter>&amp;L&amp;8 BEISPIEL – Schoko GmbH&amp;R&amp;8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61919"/>
    <pageSetUpPr fitToPage="1"/>
  </sheetPr>
  <dimension ref="A1:U3"/>
  <sheetViews>
    <sheetView workbookViewId="0"/>
  </sheetViews>
  <sheetFormatPr baseColWidth="10" defaultColWidth="8.83203125" defaultRowHeight="15" x14ac:dyDescent="0.2"/>
  <cols>
    <col min="1" max="1" width="34" customWidth="1"/>
  </cols>
  <sheetData>
    <row r="1" spans="1:21" x14ac:dyDescent="0.2">
      <c r="A1" s="16" t="s">
        <v>532</v>
      </c>
    </row>
    <row r="2" spans="1:21" x14ac:dyDescent="0.2">
      <c r="A2" t="s">
        <v>533</v>
      </c>
      <c r="B2">
        <f>IF('4 Priorisierung'!D27="",NA(),'4 Priorisierung'!D27)</f>
        <v>7</v>
      </c>
      <c r="C2">
        <f>IF('4 Priorisierung'!E27="",NA(),'4 Priorisierung'!E27)</f>
        <v>6</v>
      </c>
      <c r="D2">
        <f>IF('4 Priorisierung'!F27="",NA(),'4 Priorisierung'!F27)</f>
        <v>5</v>
      </c>
      <c r="E2">
        <f>IF('4 Priorisierung'!G27="",NA(),'4 Priorisierung'!G27)</f>
        <v>5</v>
      </c>
      <c r="F2">
        <f>IF('4 Priorisierung'!H27="",NA(),'4 Priorisierung'!H27)</f>
        <v>4</v>
      </c>
      <c r="G2">
        <f>IF('4 Priorisierung'!I27="",NA(),'4 Priorisierung'!I27)</f>
        <v>6</v>
      </c>
      <c r="H2">
        <f>IF('4 Priorisierung'!J27="",NA(),'4 Priorisierung'!J27)</f>
        <v>5</v>
      </c>
      <c r="I2">
        <f>IF('4 Priorisierung'!K27="",NA(),'4 Priorisierung'!K27)</f>
        <v>2</v>
      </c>
      <c r="J2">
        <f>IF('4 Priorisierung'!L27="",NA(),'4 Priorisierung'!L27)</f>
        <v>2</v>
      </c>
      <c r="K2">
        <f>IF('4 Priorisierung'!M27="",NA(),'4 Priorisierung'!M27)</f>
        <v>3</v>
      </c>
      <c r="L2" t="e">
        <f>IF('4 Priorisierung'!N27="",NA(),'4 Priorisierung'!N27)</f>
        <v>#N/A</v>
      </c>
      <c r="M2" t="e">
        <f>IF('4 Priorisierung'!O27="",NA(),'4 Priorisierung'!O27)</f>
        <v>#N/A</v>
      </c>
      <c r="N2" t="e">
        <f>IF('4 Priorisierung'!P27="",NA(),'4 Priorisierung'!P27)</f>
        <v>#N/A</v>
      </c>
      <c r="O2" t="e">
        <f>IF('4 Priorisierung'!Q27="",NA(),'4 Priorisierung'!Q27)</f>
        <v>#N/A</v>
      </c>
      <c r="P2" t="e">
        <f>IF('4 Priorisierung'!R27="",NA(),'4 Priorisierung'!R27)</f>
        <v>#N/A</v>
      </c>
      <c r="Q2" t="e">
        <f>IF('4 Priorisierung'!S27="",NA(),'4 Priorisierung'!S27)</f>
        <v>#N/A</v>
      </c>
      <c r="R2" t="e">
        <f>IF('4 Priorisierung'!T27="",NA(),'4 Priorisierung'!T27)</f>
        <v>#N/A</v>
      </c>
      <c r="S2" t="e">
        <f>IF('4 Priorisierung'!U27="",NA(),'4 Priorisierung'!U27)</f>
        <v>#N/A</v>
      </c>
      <c r="T2" t="e">
        <f>IF('4 Priorisierung'!V27="",NA(),'4 Priorisierung'!V27)</f>
        <v>#N/A</v>
      </c>
      <c r="U2" t="e">
        <f>IF('4 Priorisierung'!W27="",NA(),'4 Priorisierung'!W27)</f>
        <v>#N/A</v>
      </c>
    </row>
    <row r="3" spans="1:21" x14ac:dyDescent="0.2">
      <c r="A3" t="s">
        <v>534</v>
      </c>
      <c r="B3">
        <f>IF('4 Priorisierung'!D26="",NA(),'4 Priorisierung'!D26)</f>
        <v>1</v>
      </c>
      <c r="C3">
        <f>IF('4 Priorisierung'!E26="",NA(),'4 Priorisierung'!E26)</f>
        <v>2</v>
      </c>
      <c r="D3">
        <f>IF('4 Priorisierung'!F26="",NA(),'4 Priorisierung'!F26)</f>
        <v>2</v>
      </c>
      <c r="E3">
        <f>IF('4 Priorisierung'!G26="",NA(),'4 Priorisierung'!G26)</f>
        <v>3</v>
      </c>
      <c r="F3">
        <f>IF('4 Priorisierung'!H26="",NA(),'4 Priorisierung'!H26)</f>
        <v>1</v>
      </c>
      <c r="G3">
        <f>IF('4 Priorisierung'!I26="",NA(),'4 Priorisierung'!I26)</f>
        <v>5</v>
      </c>
      <c r="H3">
        <f>IF('4 Priorisierung'!J26="",NA(),'4 Priorisierung'!J26)</f>
        <v>7</v>
      </c>
      <c r="I3">
        <f>IF('4 Priorisierung'!K26="",NA(),'4 Priorisierung'!K26)</f>
        <v>1</v>
      </c>
      <c r="J3">
        <f>IF('4 Priorisierung'!L26="",NA(),'4 Priorisierung'!L26)</f>
        <v>6</v>
      </c>
      <c r="K3">
        <f>IF('4 Priorisierung'!M26="",NA(),'4 Priorisierung'!M26)</f>
        <v>2</v>
      </c>
      <c r="L3" t="e">
        <f>IF('4 Priorisierung'!N26="",NA(),'4 Priorisierung'!N26)</f>
        <v>#N/A</v>
      </c>
      <c r="M3" t="e">
        <f>IF('4 Priorisierung'!O26="",NA(),'4 Priorisierung'!O26)</f>
        <v>#N/A</v>
      </c>
      <c r="N3" t="e">
        <f>IF('4 Priorisierung'!P26="",NA(),'4 Priorisierung'!P26)</f>
        <v>#N/A</v>
      </c>
      <c r="O3" t="e">
        <f>IF('4 Priorisierung'!Q26="",NA(),'4 Priorisierung'!Q26)</f>
        <v>#N/A</v>
      </c>
      <c r="P3" t="e">
        <f>IF('4 Priorisierung'!R26="",NA(),'4 Priorisierung'!R26)</f>
        <v>#N/A</v>
      </c>
      <c r="Q3" t="e">
        <f>IF('4 Priorisierung'!S26="",NA(),'4 Priorisierung'!S26)</f>
        <v>#N/A</v>
      </c>
      <c r="R3" t="e">
        <f>IF('4 Priorisierung'!T26="",NA(),'4 Priorisierung'!T26)</f>
        <v>#N/A</v>
      </c>
      <c r="S3" t="e">
        <f>IF('4 Priorisierung'!U26="",NA(),'4 Priorisierung'!U26)</f>
        <v>#N/A</v>
      </c>
      <c r="T3" t="e">
        <f>IF('4 Priorisierung'!V26="",NA(),'4 Priorisierung'!V26)</f>
        <v>#N/A</v>
      </c>
      <c r="U3" t="e">
        <f>IF('4 Priorisierung'!W26="",NA(),'4 Priorisierung'!W26)</f>
        <v>#N/A</v>
      </c>
    </row>
  </sheetData>
  <pageMargins left="0.4" right="0.4" top="0.5" bottom="0.5" header="0.5" footer="0.5"/>
  <pageSetup paperSize="9" fitToHeight="0" orientation="landscape"/>
  <headerFooter>
    <oddFooter>&amp;L&amp;8 Diagrammdaten&amp;R&amp;8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Anleitung</vt:lpstr>
      <vt:lpstr>1 Rahmen</vt:lpstr>
      <vt:lpstr>2 Wertschöpfung</vt:lpstr>
      <vt:lpstr>3 Ideen</vt:lpstr>
      <vt:lpstr>4 Priorisierung</vt:lpstr>
      <vt:lpstr>5 Maßnahmenplan</vt:lpstr>
      <vt:lpstr>Diagrammdaten</vt:lpstr>
      <vt:lpstr>'2 Wertschöpfung'!Drucktitel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Rachel Rosema</cp:lastModifiedBy>
  <dcterms:created xsi:type="dcterms:W3CDTF">2026-08-17T12:52:43Z</dcterms:created>
  <dcterms:modified xsi:type="dcterms:W3CDTF">2026-08-17T16:47:58Z</dcterms:modified>
</cp:coreProperties>
</file>